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_cloud\bid_entry\07申請書\doc\ver7\reg_common\"/>
    </mc:Choice>
  </mc:AlternateContent>
  <xr:revisionPtr revIDLastSave="0" documentId="13_ncr:1_{3BCE30D5-E276-47BD-BEF9-D541FCD99879}" xr6:coauthVersionLast="47" xr6:coauthVersionMax="47" xr10:uidLastSave="{00000000-0000-0000-0000-000000000000}"/>
  <workbookProtection workbookAlgorithmName="SHA-512" workbookHashValue="7r98tSw/a0x5jCxesYcoFTgBO3H7e31x78c86UpCurZUduu120ADgvCr/rEfLbt3+mXtW5iar2wixPt+9A5C2w==" workbookSaltValue="kUrIzNttB5UXeVqAcFH6bg==" workbookSpinCount="100000" lockStructure="1"/>
  <bookViews>
    <workbookView xWindow="-120" yWindow="-120" windowWidth="29040" windowHeight="15720" xr2:uid="{00000000-000D-0000-FFFF-FFFF00000000}"/>
  </bookViews>
  <sheets>
    <sheet name="入力シート" sheetId="1" r:id="rId1"/>
    <sheet name="settings" sheetId="2" state="hidden" r:id="rId2"/>
  </sheets>
  <definedNames>
    <definedName name="_xlnm.Print_Titles" localSheetId="0">入力シート!$1:$1</definedName>
    <definedName name="希望">入力シート!$A$213</definedName>
    <definedName name="去年">settings!$A$7</definedName>
    <definedName name="今年">settings!$A$6</definedName>
    <definedName name="都道府県3">settings!$A$1</definedName>
    <definedName name="都道府県4">settings!$A$2</definedName>
    <definedName name="日付例">settings!$A$3</definedName>
    <definedName name="日付例_s">settings!$A$4</definedName>
    <definedName name="物品希望">入力シート!$AB$211</definedName>
    <definedName name="役務希望">入力シート!$AB$375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6" i="1" l="1"/>
  <c r="A384" i="1"/>
  <c r="A213" i="1"/>
  <c r="A185" i="1"/>
  <c r="A179" i="1"/>
  <c r="A173" i="1"/>
  <c r="A169" i="1"/>
  <c r="A161" i="1"/>
  <c r="A159" i="1"/>
  <c r="A157" i="1"/>
  <c r="A153" i="1"/>
  <c r="A151" i="1"/>
  <c r="A149" i="1"/>
  <c r="A120" i="1"/>
  <c r="A118" i="1"/>
  <c r="A87" i="1"/>
  <c r="A85" i="1"/>
  <c r="A83" i="1"/>
  <c r="A81" i="1"/>
  <c r="A79" i="1"/>
  <c r="A77" i="1"/>
  <c r="A75" i="1"/>
  <c r="A73" i="1"/>
  <c r="A71" i="1"/>
  <c r="A69" i="1"/>
  <c r="A63" i="1"/>
  <c r="A40" i="1"/>
  <c r="A38" i="1"/>
  <c r="A36" i="1"/>
  <c r="A34" i="1"/>
  <c r="A32" i="1"/>
  <c r="A30" i="1"/>
  <c r="A28" i="1"/>
  <c r="A26" i="1"/>
  <c r="A24" i="1"/>
  <c r="A22" i="1"/>
  <c r="A20" i="1"/>
  <c r="AB386" i="1" l="1"/>
  <c r="AB384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2" i="1"/>
  <c r="AB381" i="1"/>
  <c r="AB380" i="1"/>
  <c r="AB379" i="1"/>
  <c r="AB378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J180" i="1"/>
  <c r="J172" i="1"/>
  <c r="J186" i="1" l="1"/>
  <c r="J178" i="1"/>
  <c r="J176" i="1"/>
  <c r="A2" i="2"/>
  <c r="A1" i="2"/>
  <c r="J184" i="1"/>
  <c r="AB211" i="1" l="1"/>
  <c r="AB375" i="1"/>
</calcChain>
</file>

<file path=xl/sharedStrings.xml><?xml version="1.0" encoding="utf-8"?>
<sst xmlns="http://schemas.openxmlformats.org/spreadsheetml/2006/main" count="420" uniqueCount="362">
  <si>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</si>
  <si>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</si>
  <si>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</si>
  <si>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</si>
  <si>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</si>
  <si>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</si>
  <si>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</si>
  <si>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</si>
  <si>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担当者部署</t>
    <rPh sb="0" eb="3">
      <t>タントウシャ</t>
    </rPh>
    <rPh sb="3" eb="5">
      <t>ブショ</t>
    </rPh>
    <phoneticPr fontId="6"/>
  </si>
  <si>
    <t>営業年数</t>
    <rPh sb="0" eb="2">
      <t>エイギョウ</t>
    </rPh>
    <rPh sb="2" eb="4">
      <t>ネンスウ</t>
    </rPh>
    <phoneticPr fontId="6"/>
  </si>
  <si>
    <t>E-mailアドレス</t>
    <phoneticPr fontId="6"/>
  </si>
  <si>
    <t>課税免税届</t>
    <rPh sb="0" eb="2">
      <t>カゼイ</t>
    </rPh>
    <rPh sb="2" eb="4">
      <t>メンゼイ</t>
    </rPh>
    <rPh sb="4" eb="5">
      <t>トドケ</t>
    </rPh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</si>
  <si>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</si>
  <si>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</si>
  <si>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自己資本額</t>
    <rPh sb="0" eb="2">
      <t>ジコ</t>
    </rPh>
    <rPh sb="2" eb="4">
      <t>シホン</t>
    </rPh>
    <rPh sb="4" eb="5">
      <t>ガク</t>
    </rPh>
    <phoneticPr fontId="6"/>
  </si>
  <si>
    <t>創業</t>
    <rPh sb="0" eb="2">
      <t>ソウギョウ</t>
    </rPh>
    <phoneticPr fontId="6"/>
  </si>
  <si>
    <t>から</t>
    <phoneticPr fontId="5"/>
  </si>
  <si>
    <t>まで</t>
    <phoneticPr fontId="5"/>
  </si>
  <si>
    <t>決算日</t>
    <rPh sb="0" eb="3">
      <t>ケッサンビ</t>
    </rPh>
    <phoneticPr fontId="6"/>
  </si>
  <si>
    <t>常勤職員の数</t>
    <rPh sb="0" eb="2">
      <t>ジョウキン</t>
    </rPh>
    <rPh sb="2" eb="4">
      <t>ショクイン</t>
    </rPh>
    <rPh sb="5" eb="6">
      <t>カズ</t>
    </rPh>
    <phoneticPr fontId="6"/>
  </si>
  <si>
    <t>役員等の数</t>
    <rPh sb="0" eb="2">
      <t>ヤクイン</t>
    </rPh>
    <rPh sb="2" eb="3">
      <t>トウ</t>
    </rPh>
    <rPh sb="4" eb="5">
      <t>カズ</t>
    </rPh>
    <phoneticPr fontId="6"/>
  </si>
  <si>
    <t>販売・製造等実績高</t>
    <rPh sb="0" eb="2">
      <t>ハンバイ</t>
    </rPh>
    <rPh sb="3" eb="5">
      <t>セイゾウ</t>
    </rPh>
    <rPh sb="5" eb="6">
      <t>トウ</t>
    </rPh>
    <rPh sb="6" eb="8">
      <t>ジッセキ</t>
    </rPh>
    <rPh sb="8" eb="9">
      <t>ダカ</t>
    </rPh>
    <phoneticPr fontId="6"/>
  </si>
  <si>
    <t>平均（千円）</t>
    <rPh sb="0" eb="2">
      <t>ヘイキン</t>
    </rPh>
    <rPh sb="3" eb="5">
      <t>センエン</t>
    </rPh>
    <phoneticPr fontId="5"/>
  </si>
  <si>
    <t>発電機</t>
  </si>
  <si>
    <t>スポーツ用品</t>
  </si>
  <si>
    <t>体育施設機械器具</t>
  </si>
  <si>
    <t>潜水用具</t>
  </si>
  <si>
    <t>シート幕</t>
  </si>
  <si>
    <t>テント</t>
  </si>
  <si>
    <t>荒物・金物</t>
  </si>
  <si>
    <t>刃物</t>
  </si>
  <si>
    <t>ダンボール</t>
  </si>
  <si>
    <t>ギフト（贈答品）</t>
  </si>
  <si>
    <t>珊瑚製品</t>
  </si>
  <si>
    <t>土佐古代塗</t>
  </si>
  <si>
    <t>土佐紬</t>
  </si>
  <si>
    <t>土佐和紙</t>
  </si>
  <si>
    <t>民芸品</t>
  </si>
  <si>
    <t>消火器具</t>
  </si>
  <si>
    <t>避難器具</t>
  </si>
  <si>
    <t>防犯・保安用品</t>
  </si>
  <si>
    <t>写真現像・焼付け</t>
  </si>
  <si>
    <t>塗料</t>
  </si>
  <si>
    <t>看板</t>
  </si>
  <si>
    <t>ステージハンガー</t>
  </si>
  <si>
    <t>灯油</t>
  </si>
  <si>
    <t>Ａ重油</t>
  </si>
  <si>
    <t>Ｂ重油</t>
  </si>
  <si>
    <t>Ｃ重油</t>
  </si>
  <si>
    <t>航空燃料</t>
  </si>
  <si>
    <t>家具</t>
  </si>
  <si>
    <t>特注家具</t>
  </si>
  <si>
    <t>ガスレンジ</t>
  </si>
  <si>
    <t>消毒保管庫</t>
  </si>
  <si>
    <t>食品加工機械</t>
  </si>
  <si>
    <t>食器洗浄機</t>
  </si>
  <si>
    <t>教科書</t>
  </si>
  <si>
    <t>時計</t>
  </si>
  <si>
    <t>図書カード</t>
  </si>
  <si>
    <t>ゴム印</t>
  </si>
  <si>
    <t>木印</t>
  </si>
  <si>
    <t>徽章</t>
  </si>
  <si>
    <t>選挙関連用品</t>
  </si>
  <si>
    <t>動物</t>
  </si>
  <si>
    <t>一般廃棄物収集・運搬</t>
  </si>
  <si>
    <t>産業廃棄物収集・運搬</t>
  </si>
  <si>
    <t>産業廃棄物中間処理</t>
  </si>
  <si>
    <t>産業廃棄物最終処分</t>
  </si>
  <si>
    <t>特別管理産業廃棄物収集・運搬</t>
  </si>
  <si>
    <t>害虫防除</t>
  </si>
  <si>
    <t>写真撮影</t>
  </si>
  <si>
    <t>医療事務全般</t>
  </si>
  <si>
    <t>臨床検査</t>
  </si>
  <si>
    <t>訪問介護員養成研修</t>
  </si>
  <si>
    <t>ピアノ調律</t>
  </si>
  <si>
    <t>畳表替</t>
  </si>
  <si>
    <t>森林整備関係業務</t>
  </si>
  <si>
    <t>森林整備関係調査業務</t>
  </si>
  <si>
    <t>休業又は転(廃)業の期間</t>
    <rPh sb="0" eb="2">
      <t>キュウギョウ</t>
    </rPh>
    <rPh sb="2" eb="3">
      <t>マタ</t>
    </rPh>
    <rPh sb="4" eb="5">
      <t>テン</t>
    </rPh>
    <rPh sb="6" eb="7">
      <t>ハイ</t>
    </rPh>
    <rPh sb="8" eb="9">
      <t>ギョウ</t>
    </rPh>
    <rPh sb="10" eb="12">
      <t>キカン</t>
    </rPh>
    <phoneticPr fontId="6"/>
  </si>
  <si>
    <t>年</t>
    <rPh sb="0" eb="1">
      <t>ネン</t>
    </rPh>
    <phoneticPr fontId="5"/>
  </si>
  <si>
    <t>保有していない場合は、入力する必要はありません。</t>
    <rPh sb="0" eb="2">
      <t>ホユウ</t>
    </rPh>
    <rPh sb="7" eb="9">
      <t>バアイ</t>
    </rPh>
    <rPh sb="11" eb="13">
      <t>ニュウリョク</t>
    </rPh>
    <rPh sb="15" eb="17">
      <t>ヒツヨウ</t>
    </rPh>
    <phoneticPr fontId="5"/>
  </si>
  <si>
    <t>千円</t>
    <rPh sb="0" eb="2">
      <t>センエン</t>
    </rPh>
    <phoneticPr fontId="5"/>
  </si>
  <si>
    <t>人</t>
    <rPh sb="0" eb="1">
      <t>ニン</t>
    </rPh>
    <phoneticPr fontId="5"/>
  </si>
  <si>
    <t>直前1年度分（千円）</t>
    <rPh sb="0" eb="2">
      <t>チョクゼン</t>
    </rPh>
    <rPh sb="3" eb="5">
      <t>ネンド</t>
    </rPh>
    <rPh sb="5" eb="6">
      <t>ブン</t>
    </rPh>
    <rPh sb="7" eb="9">
      <t>センエン</t>
    </rPh>
    <phoneticPr fontId="5"/>
  </si>
  <si>
    <t>直前2年度分（千円）</t>
    <rPh sb="0" eb="2">
      <t>チョクゼン</t>
    </rPh>
    <rPh sb="3" eb="5">
      <t>ネンド</t>
    </rPh>
    <rPh sb="5" eb="6">
      <t>ブン</t>
    </rPh>
    <rPh sb="7" eb="9">
      <t>センエン</t>
    </rPh>
    <phoneticPr fontId="6"/>
  </si>
  <si>
    <t>代表者役職</t>
    <rPh sb="0" eb="3">
      <t>ダイヒョウシャ</t>
    </rPh>
    <rPh sb="3" eb="5">
      <t>ヤクショク</t>
    </rPh>
    <phoneticPr fontId="6"/>
  </si>
  <si>
    <t>担当者氏名カナ</t>
    <rPh sb="0" eb="3">
      <t>タントウシャ</t>
    </rPh>
    <rPh sb="3" eb="5">
      <t>シメイ</t>
    </rPh>
    <phoneticPr fontId="6"/>
  </si>
  <si>
    <t>受任者役職</t>
    <rPh sb="0" eb="2">
      <t>ジュニン</t>
    </rPh>
    <rPh sb="2" eb="3">
      <t>シャ</t>
    </rPh>
    <rPh sb="3" eb="5">
      <t>ヤクショク</t>
    </rPh>
    <phoneticPr fontId="6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</si>
  <si>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</si>
  <si>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6"/>
  </si>
  <si>
    <t>担当者氏名</t>
    <rPh sb="0" eb="3">
      <t>タントウシャ</t>
    </rPh>
    <rPh sb="3" eb="5">
      <t>シメイ</t>
    </rPh>
    <phoneticPr fontId="6"/>
  </si>
  <si>
    <t>キャンプ・登山用品</t>
  </si>
  <si>
    <t>楯・カップ類</t>
  </si>
  <si>
    <t>食器</t>
  </si>
  <si>
    <t>雨具</t>
  </si>
  <si>
    <t>警察用品</t>
  </si>
  <si>
    <t>交通安全啓発用品</t>
  </si>
  <si>
    <t>防護服</t>
  </si>
  <si>
    <t>備蓄食糧</t>
  </si>
  <si>
    <t>備蓄用飲料水</t>
  </si>
  <si>
    <t>備蓄用品</t>
  </si>
  <si>
    <t>マイクロフィルム現像</t>
  </si>
  <si>
    <t>ｶﾗｰ電子複写（ﾌﾙｶﾗｰｺﾋﾟｰ）</t>
  </si>
  <si>
    <t>ｼﾞｱｿﾞ式複写（青焼き・第二原図）</t>
  </si>
  <si>
    <t>製本（複写物・折り図）</t>
  </si>
  <si>
    <t>航空写真</t>
  </si>
  <si>
    <t>標識</t>
  </si>
  <si>
    <t>旗</t>
  </si>
  <si>
    <t>横断幕・懸垂幕</t>
  </si>
  <si>
    <t>染物</t>
  </si>
  <si>
    <t>業務用冷凍庫・冷蔵庫</t>
  </si>
  <si>
    <t>調理台・流台</t>
  </si>
  <si>
    <t>書籍</t>
  </si>
  <si>
    <t>楽器</t>
  </si>
  <si>
    <t>自動販売機による物品等の販売</t>
  </si>
  <si>
    <t>都市計画・交通関係調査業務</t>
  </si>
  <si>
    <t>土木・水系関係調査業務</t>
  </si>
  <si>
    <t>市場・補償鑑定関係調査業務</t>
  </si>
  <si>
    <t>環境アセスメント関係調査業務</t>
  </si>
  <si>
    <t>調査・分析・マーケティング</t>
  </si>
  <si>
    <t>自動車保管場所現地調査事務等</t>
  </si>
  <si>
    <t>保険</t>
  </si>
  <si>
    <t>スクールバス運行</t>
  </si>
  <si>
    <t>調理サービス</t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</si>
  <si>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</si>
  <si>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>現組織への変更年月日</t>
    <rPh sb="0" eb="1">
      <t>ゲン</t>
    </rPh>
    <rPh sb="1" eb="3">
      <t>ソシキ</t>
    </rPh>
    <rPh sb="5" eb="7">
      <t>ヘンコウ</t>
    </rPh>
    <rPh sb="7" eb="10">
      <t>ネンガッピ</t>
    </rPh>
    <phoneticPr fontId="6"/>
  </si>
  <si>
    <t>審査基準日の直前２カ年間の販売・製造実績を入力してください。
２カ年未満については、直前１カ年分を入力し、６ヶ月決算の法人については２期分の合算をもって１カ年としてください。</t>
    <rPh sb="0" eb="2">
      <t>シンサ</t>
    </rPh>
    <rPh sb="2" eb="4">
      <t>キジュン</t>
    </rPh>
    <rPh sb="4" eb="5">
      <t>ビ</t>
    </rPh>
    <rPh sb="6" eb="8">
      <t>チョクゼン</t>
    </rPh>
    <rPh sb="10" eb="11">
      <t>ネン</t>
    </rPh>
    <rPh sb="11" eb="12">
      <t>カン</t>
    </rPh>
    <rPh sb="13" eb="15">
      <t>ハンバイ</t>
    </rPh>
    <rPh sb="16" eb="18">
      <t>セイゾウ</t>
    </rPh>
    <rPh sb="18" eb="20">
      <t>ジッセキ</t>
    </rPh>
    <rPh sb="21" eb="23">
      <t>ニュウリョク</t>
    </rPh>
    <rPh sb="33" eb="34">
      <t>ネン</t>
    </rPh>
    <rPh sb="34" eb="36">
      <t>ミマン</t>
    </rPh>
    <rPh sb="42" eb="44">
      <t>チョクゼン</t>
    </rPh>
    <rPh sb="46" eb="47">
      <t>ネン</t>
    </rPh>
    <rPh sb="47" eb="48">
      <t>ブン</t>
    </rPh>
    <rPh sb="49" eb="51">
      <t>ニュウリョク</t>
    </rPh>
    <rPh sb="55" eb="56">
      <t>ゲツ</t>
    </rPh>
    <rPh sb="56" eb="58">
      <t>ケッサン</t>
    </rPh>
    <rPh sb="59" eb="61">
      <t>ホウジン</t>
    </rPh>
    <rPh sb="67" eb="68">
      <t>キ</t>
    </rPh>
    <rPh sb="68" eb="69">
      <t>ブン</t>
    </rPh>
    <rPh sb="70" eb="72">
      <t>ガッサン</t>
    </rPh>
    <rPh sb="78" eb="79">
      <t>ネン</t>
    </rPh>
    <phoneticPr fontId="5"/>
  </si>
  <si>
    <t>申請者が特約店又は代理店となっている場合、主要な会社９つまで入力してください。</t>
    <rPh sb="0" eb="2">
      <t>シンセイ</t>
    </rPh>
    <rPh sb="2" eb="3">
      <t>シャ</t>
    </rPh>
    <rPh sb="4" eb="6">
      <t>トクヤク</t>
    </rPh>
    <rPh sb="6" eb="7">
      <t>テン</t>
    </rPh>
    <rPh sb="7" eb="8">
      <t>マタ</t>
    </rPh>
    <rPh sb="9" eb="12">
      <t>ダイリテン</t>
    </rPh>
    <rPh sb="18" eb="20">
      <t>バアイ</t>
    </rPh>
    <phoneticPr fontId="5"/>
  </si>
  <si>
    <t>計量機器を取り扱う場合は計量法に基づく届出 が必要となります。</t>
    <phoneticPr fontId="5"/>
  </si>
  <si>
    <t>物品</t>
    <rPh sb="0" eb="2">
      <t>ブッピン</t>
    </rPh>
    <phoneticPr fontId="5"/>
  </si>
  <si>
    <t>希望</t>
    <rPh sb="0" eb="2">
      <t>キボウ</t>
    </rPh>
    <phoneticPr fontId="5"/>
  </si>
  <si>
    <t>品目</t>
    <rPh sb="0" eb="2">
      <t>ヒンモク</t>
    </rPh>
    <phoneticPr fontId="5"/>
  </si>
  <si>
    <t>役務</t>
    <rPh sb="0" eb="2">
      <t>エキム</t>
    </rPh>
    <phoneticPr fontId="5"/>
  </si>
  <si>
    <t>デザイン関連サービス</t>
  </si>
  <si>
    <t>代行関連サービス</t>
  </si>
  <si>
    <t>広告・催事関連サービス</t>
  </si>
  <si>
    <t>エージェント・調査関連サービス</t>
  </si>
  <si>
    <t>衛生管理関連サービス</t>
  </si>
  <si>
    <t>警察業務関連サービス</t>
  </si>
  <si>
    <t>その他の専門サービス</t>
  </si>
  <si>
    <t>毒物及び劇物取締法に基づく許可 が必要となります。</t>
    <phoneticPr fontId="5"/>
  </si>
  <si>
    <t>ハードウェアの保守管理(サーバー・端末等)</t>
    <phoneticPr fontId="5"/>
  </si>
  <si>
    <t>一覧にない希望するサービスの内容</t>
    <phoneticPr fontId="5"/>
  </si>
  <si>
    <t>その他</t>
    <rPh sb="2" eb="3">
      <t>タ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</si>
  <si>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</si>
  <si>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</si>
  <si>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</si>
  <si>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都道府県から入力してください。</t>
    <phoneticPr fontId="5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</si>
  <si>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</si>
  <si>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入札・契約権限の委任</t>
    <rPh sb="8" eb="10">
      <t>イニン</t>
    </rPh>
    <phoneticPr fontId="5"/>
  </si>
  <si>
    <t>C.担当者情報</t>
    <phoneticPr fontId="5"/>
  </si>
  <si>
    <t>D.行政書士情報</t>
    <rPh sb="2" eb="4">
      <t>ギョウセイ</t>
    </rPh>
    <rPh sb="4" eb="6">
      <t>ショシ</t>
    </rPh>
    <rPh sb="6" eb="8">
      <t>ジョウホウ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</si>
  <si>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</si>
  <si>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行政書士氏名カナ</t>
    <rPh sb="0" eb="2">
      <t>ギョウセイ</t>
    </rPh>
    <rPh sb="2" eb="4">
      <t>ショシ</t>
    </rPh>
    <rPh sb="4" eb="6">
      <t>シメイ</t>
    </rPh>
    <phoneticPr fontId="6"/>
  </si>
  <si>
    <t>行政書士氏名</t>
    <rPh sb="0" eb="2">
      <t>ギョウセイ</t>
    </rPh>
    <rPh sb="2" eb="4">
      <t>ショシ</t>
    </rPh>
    <rPh sb="4" eb="6">
      <t>シメイ</t>
    </rPh>
    <phoneticPr fontId="6"/>
  </si>
  <si>
    <t>（審査基準日の直近決算時)貸借対照表　純資産の部「純資産合計」の額を入力してください。</t>
    <rPh sb="1" eb="3">
      <t>シンサ</t>
    </rPh>
    <rPh sb="3" eb="5">
      <t>キジュン</t>
    </rPh>
    <rPh sb="5" eb="6">
      <t>ビ</t>
    </rPh>
    <rPh sb="7" eb="9">
      <t>チョッキン</t>
    </rPh>
    <rPh sb="9" eb="11">
      <t>ケッサン</t>
    </rPh>
    <rPh sb="11" eb="12">
      <t>ジ</t>
    </rPh>
    <rPh sb="13" eb="15">
      <t>タイシャク</t>
    </rPh>
    <rPh sb="15" eb="18">
      <t>タイショウヒョウ</t>
    </rPh>
    <rPh sb="19" eb="22">
      <t>ジュンシサン</t>
    </rPh>
    <rPh sb="23" eb="24">
      <t>ブ</t>
    </rPh>
    <rPh sb="25" eb="26">
      <t>ジュン</t>
    </rPh>
    <rPh sb="26" eb="28">
      <t>シサン</t>
    </rPh>
    <rPh sb="28" eb="30">
      <t>ゴウケイ</t>
    </rPh>
    <rPh sb="32" eb="33">
      <t>ガク</t>
    </rPh>
    <rPh sb="34" eb="36">
      <t>ニュウリョク</t>
    </rPh>
    <phoneticPr fontId="5"/>
  </si>
  <si>
    <t>E.経営情報</t>
    <rPh sb="2" eb="4">
      <t>ケイエイ</t>
    </rPh>
    <rPh sb="4" eb="6">
      <t>ジョウホウ</t>
    </rPh>
    <phoneticPr fontId="5"/>
  </si>
  <si>
    <t>今年</t>
    <rPh sb="0" eb="2">
      <t>コトシ</t>
    </rPh>
    <phoneticPr fontId="5"/>
  </si>
  <si>
    <t>去年</t>
    <rPh sb="0" eb="2">
      <t>キョネン</t>
    </rPh>
    <phoneticPr fontId="5"/>
  </si>
  <si>
    <t>黒潮町物品製造（購入）・役務の提供等 競争入札参加資格審査申請書</t>
    <rPh sb="27" eb="29">
      <t>シンサ</t>
    </rPh>
    <phoneticPr fontId="5"/>
  </si>
  <si>
    <t>F.業種情報</t>
    <rPh sb="2" eb="4">
      <t>ギョウシュ</t>
    </rPh>
    <rPh sb="4" eb="6">
      <t>ジョウホウ</t>
    </rPh>
    <phoneticPr fontId="5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</si>
  <si>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5"/>
  </si>
  <si>
    <t>代理店契約を締結している会社名</t>
    <rPh sb="0" eb="3">
      <t>ダイリテン</t>
    </rPh>
    <rPh sb="3" eb="5">
      <t>ケイヤク</t>
    </rPh>
    <rPh sb="6" eb="8">
      <t>テイケツ</t>
    </rPh>
    <rPh sb="12" eb="14">
      <t>カイシャ</t>
    </rPh>
    <rPh sb="14" eb="15">
      <t>メイ</t>
    </rPh>
    <phoneticPr fontId="5"/>
  </si>
  <si>
    <t>車両、船舶、航空機</t>
    <phoneticPr fontId="5"/>
  </si>
  <si>
    <t>備考</t>
    <rPh sb="0" eb="2">
      <t>ビコウ</t>
    </rPh>
    <phoneticPr fontId="5"/>
  </si>
  <si>
    <t>自動車分解整備事業に係る認証 が必要となります。</t>
    <phoneticPr fontId="5"/>
  </si>
  <si>
    <t>自動車</t>
    <phoneticPr fontId="5"/>
  </si>
  <si>
    <t>バス・クレーン車</t>
    <phoneticPr fontId="5"/>
  </si>
  <si>
    <t>造船法に基づく届出 又は 小型船造船業法に基づく登録 が必要となります。</t>
    <phoneticPr fontId="5"/>
  </si>
  <si>
    <t>小型船舶</t>
    <phoneticPr fontId="5"/>
  </si>
  <si>
    <t>工作機械器具</t>
    <phoneticPr fontId="5"/>
  </si>
  <si>
    <t>計測機械器具</t>
    <phoneticPr fontId="5"/>
  </si>
  <si>
    <t>農林・土木用機械器具</t>
    <phoneticPr fontId="5"/>
  </si>
  <si>
    <t>環境調製機械器具</t>
    <phoneticPr fontId="5"/>
  </si>
  <si>
    <t>電気・通信機械器具</t>
    <phoneticPr fontId="5"/>
  </si>
  <si>
    <t>一般家庭電気器具</t>
    <phoneticPr fontId="5"/>
  </si>
  <si>
    <t>研究用分析機器</t>
    <phoneticPr fontId="5"/>
  </si>
  <si>
    <t>理化学・計測機械器具</t>
    <phoneticPr fontId="5"/>
  </si>
  <si>
    <t>医療機器、医薬材料</t>
    <phoneticPr fontId="5"/>
  </si>
  <si>
    <t>医薬品医療機器等法に基づく許可又は届出 が必要となります。</t>
    <phoneticPr fontId="5"/>
  </si>
  <si>
    <t>事務用品、事務用機器</t>
    <phoneticPr fontId="5"/>
  </si>
  <si>
    <t>コンピュータ</t>
    <phoneticPr fontId="5"/>
  </si>
  <si>
    <t>印刷</t>
    <phoneticPr fontId="5"/>
  </si>
  <si>
    <t>資材</t>
    <phoneticPr fontId="5"/>
  </si>
  <si>
    <t>肥料取締法に基づく届出 が必要となります。</t>
    <phoneticPr fontId="5"/>
  </si>
  <si>
    <t>農薬取締法に基づく届出 が必要となります。</t>
    <phoneticPr fontId="5"/>
  </si>
  <si>
    <t>肥料</t>
    <phoneticPr fontId="5"/>
  </si>
  <si>
    <t>農薬</t>
    <phoneticPr fontId="5"/>
  </si>
  <si>
    <t>衣料、寝具類</t>
    <phoneticPr fontId="5"/>
  </si>
  <si>
    <t>スポーツ用品、テント</t>
    <phoneticPr fontId="5"/>
  </si>
  <si>
    <t>日用品、ギフト</t>
    <phoneticPr fontId="5"/>
  </si>
  <si>
    <t>消火・避難器具、防犯・防災用品</t>
    <phoneticPr fontId="5"/>
  </si>
  <si>
    <t>写真類</t>
    <phoneticPr fontId="5"/>
  </si>
  <si>
    <t>看板、塗料、染物</t>
    <phoneticPr fontId="5"/>
  </si>
  <si>
    <t>燃料、ガス</t>
    <phoneticPr fontId="5"/>
  </si>
  <si>
    <t>揮発油等品質確保等法に基づく登録 が必要となります。</t>
    <phoneticPr fontId="5"/>
  </si>
  <si>
    <t>特定加工の場合は、揮発油等品質確保等法に基づく登録 が必要となります。</t>
    <phoneticPr fontId="5"/>
  </si>
  <si>
    <t>液化石油ガス法に基づく登録 が必要となります。</t>
    <phoneticPr fontId="5"/>
  </si>
  <si>
    <t>高圧ガス保安法に基づく届出 が必要となります。</t>
    <phoneticPr fontId="5"/>
  </si>
  <si>
    <t>家具、厨房</t>
    <phoneticPr fontId="5"/>
  </si>
  <si>
    <t>その他</t>
    <phoneticPr fontId="5"/>
  </si>
  <si>
    <t>食糧法に基づく届出 が必要となります。</t>
    <phoneticPr fontId="5"/>
  </si>
  <si>
    <t>食品衛生法に基づく許可 が必要となります。</t>
    <phoneticPr fontId="5"/>
  </si>
  <si>
    <t>小売電気事業登録書など が必要となります。</t>
    <phoneticPr fontId="5"/>
  </si>
  <si>
    <t>電力</t>
    <phoneticPr fontId="5"/>
  </si>
  <si>
    <t>米</t>
    <phoneticPr fontId="5"/>
  </si>
  <si>
    <t>牛乳</t>
    <phoneticPr fontId="5"/>
  </si>
  <si>
    <t>臨床検査機器</t>
    <phoneticPr fontId="5"/>
  </si>
  <si>
    <t>医療ガスに関わる機械及び器具</t>
    <phoneticPr fontId="5"/>
  </si>
  <si>
    <t>Ｘ線自動現像機</t>
    <phoneticPr fontId="5"/>
  </si>
  <si>
    <t>心電計</t>
    <phoneticPr fontId="5"/>
  </si>
  <si>
    <t>胸部・胃部集団検診用装置</t>
    <phoneticPr fontId="5"/>
  </si>
  <si>
    <t>自動分析装置</t>
    <phoneticPr fontId="5"/>
  </si>
  <si>
    <t>聴力測定検査機器</t>
    <phoneticPr fontId="5"/>
  </si>
  <si>
    <t>医療用ベッド</t>
    <phoneticPr fontId="5"/>
  </si>
  <si>
    <t>福祉機器</t>
    <phoneticPr fontId="5"/>
  </si>
  <si>
    <t>臨床検査薬</t>
    <phoneticPr fontId="5"/>
  </si>
  <si>
    <t>防疫薬剤</t>
    <phoneticPr fontId="5"/>
  </si>
  <si>
    <t>毒物劇物</t>
    <phoneticPr fontId="5"/>
  </si>
  <si>
    <t>動物用医薬品</t>
    <phoneticPr fontId="5"/>
  </si>
  <si>
    <t>医薬品</t>
    <phoneticPr fontId="5"/>
  </si>
  <si>
    <t>自動体外式除細動器（AED）</t>
    <phoneticPr fontId="5"/>
  </si>
  <si>
    <t>リース・レンタル等（物的サービス）</t>
    <phoneticPr fontId="5"/>
  </si>
  <si>
    <t>情報関連サービス</t>
    <phoneticPr fontId="5"/>
  </si>
  <si>
    <t>労働者派遣法に基づく許可又は届出 が必要となります。</t>
    <phoneticPr fontId="5"/>
  </si>
  <si>
    <t>浄化槽法に基づく清掃業許可、県浄化槽保守点検業者の登録に関する条例に基づく登録 が必要となります。</t>
    <phoneticPr fontId="5"/>
  </si>
  <si>
    <t>放置車両確認事務等に係る登録（更新）（県公安委員会） が必要となります。</t>
    <phoneticPr fontId="5"/>
  </si>
  <si>
    <t>クリーニング業法に基づく届出 が必要となります。</t>
    <phoneticPr fontId="5"/>
  </si>
  <si>
    <t>貨物自動車運送事業法に基づく許可又は届出 が必要となります。</t>
    <phoneticPr fontId="5"/>
  </si>
  <si>
    <t>特殊自動車</t>
    <phoneticPr fontId="5"/>
  </si>
  <si>
    <t>ゴーカート</t>
    <phoneticPr fontId="5"/>
  </si>
  <si>
    <t>自動車関連用品</t>
    <phoneticPr fontId="5"/>
  </si>
  <si>
    <t>自動二輪車</t>
    <phoneticPr fontId="5"/>
  </si>
  <si>
    <t>原動機付自転車</t>
    <phoneticPr fontId="5"/>
  </si>
  <si>
    <t>競漕用船艇</t>
    <phoneticPr fontId="5"/>
  </si>
  <si>
    <t>ボート・ヨット</t>
    <phoneticPr fontId="5"/>
  </si>
  <si>
    <t>航空機及び関連機器</t>
    <phoneticPr fontId="5"/>
  </si>
  <si>
    <t>船舶関連用品</t>
    <phoneticPr fontId="5"/>
  </si>
  <si>
    <t>紙加工機械</t>
    <phoneticPr fontId="5"/>
  </si>
  <si>
    <t>金属工作・加工機械</t>
    <phoneticPr fontId="5"/>
  </si>
  <si>
    <t>自動車整備用機械</t>
    <phoneticPr fontId="5"/>
  </si>
  <si>
    <t>木工加工機械</t>
    <phoneticPr fontId="5"/>
  </si>
  <si>
    <t>農業用機械器具</t>
    <phoneticPr fontId="5"/>
  </si>
  <si>
    <t>畜産用機械器具</t>
    <phoneticPr fontId="5"/>
  </si>
  <si>
    <t>林業用機械器具</t>
    <phoneticPr fontId="5"/>
  </si>
  <si>
    <t>土木建設機械機具</t>
    <phoneticPr fontId="5"/>
  </si>
  <si>
    <t>焼却炉</t>
    <phoneticPr fontId="5"/>
  </si>
  <si>
    <t>環境衛生機器</t>
    <phoneticPr fontId="5"/>
  </si>
  <si>
    <t>空調用機器</t>
    <phoneticPr fontId="5"/>
  </si>
  <si>
    <t>水処理装置</t>
    <phoneticPr fontId="5"/>
  </si>
  <si>
    <t>プール浄化装置</t>
    <phoneticPr fontId="5"/>
  </si>
  <si>
    <t>視聴覚機材</t>
    <phoneticPr fontId="5"/>
  </si>
  <si>
    <t>非常警報装置</t>
    <phoneticPr fontId="5"/>
  </si>
  <si>
    <t>無停電電源装置</t>
    <phoneticPr fontId="5"/>
  </si>
  <si>
    <t>昇降機</t>
    <phoneticPr fontId="5"/>
  </si>
  <si>
    <t>無線装置</t>
    <phoneticPr fontId="5"/>
  </si>
  <si>
    <t>携帯電話</t>
    <phoneticPr fontId="5"/>
  </si>
  <si>
    <t>研究用試験機</t>
    <phoneticPr fontId="5"/>
  </si>
  <si>
    <t>産業教育実験実習装置</t>
    <phoneticPr fontId="5"/>
  </si>
  <si>
    <t>製図機械</t>
    <phoneticPr fontId="5"/>
  </si>
  <si>
    <t>レントゲンフィルム</t>
    <phoneticPr fontId="5"/>
  </si>
  <si>
    <t>文具</t>
    <phoneticPr fontId="5"/>
  </si>
  <si>
    <t>用紙類</t>
    <phoneticPr fontId="5"/>
  </si>
  <si>
    <t>事務用機器（机、椅子等）</t>
    <phoneticPr fontId="5"/>
  </si>
  <si>
    <t>コピー機・ファクシミリ</t>
    <phoneticPr fontId="5"/>
  </si>
  <si>
    <t>展示・収蔵設備</t>
    <phoneticPr fontId="5"/>
  </si>
  <si>
    <t>コンピュータ機器</t>
    <phoneticPr fontId="5"/>
  </si>
  <si>
    <t>ソフトウェア</t>
    <phoneticPr fontId="5"/>
  </si>
  <si>
    <t>一般印刷（ﾊﾟﾝﾌﾚｯﾄ・ﾎﾟｽﾀｰ外）</t>
    <phoneticPr fontId="5"/>
  </si>
  <si>
    <t>軽印刷（事務用印刷物等）</t>
    <phoneticPr fontId="5"/>
  </si>
  <si>
    <t>地図印刷</t>
    <phoneticPr fontId="5"/>
  </si>
  <si>
    <t>名刺印刷</t>
    <phoneticPr fontId="5"/>
  </si>
  <si>
    <t>フォーム印刷</t>
    <phoneticPr fontId="5"/>
  </si>
  <si>
    <t>シール印刷（ﾗﾍﾞﾙ・ｽﾃｯｶｰ等）</t>
    <phoneticPr fontId="5"/>
  </si>
  <si>
    <t>スクリーン印刷（ﾏｸﾞﾈｯﾄｼｰﾄ等）</t>
    <phoneticPr fontId="5"/>
  </si>
  <si>
    <t>ＯＣＲ印刷</t>
    <phoneticPr fontId="5"/>
  </si>
  <si>
    <t>点字印刷</t>
    <phoneticPr fontId="5"/>
  </si>
  <si>
    <t>賞状印刷</t>
    <phoneticPr fontId="5"/>
  </si>
  <si>
    <t>凍結防止剤</t>
    <phoneticPr fontId="5"/>
  </si>
  <si>
    <t>建築用資材</t>
    <phoneticPr fontId="5"/>
  </si>
  <si>
    <t>漁具</t>
    <phoneticPr fontId="5"/>
  </si>
  <si>
    <t>船具</t>
    <phoneticPr fontId="5"/>
  </si>
  <si>
    <t>農業用資材</t>
    <phoneticPr fontId="5"/>
  </si>
  <si>
    <t>飼料</t>
    <phoneticPr fontId="5"/>
  </si>
  <si>
    <t>化学工業薬品</t>
    <phoneticPr fontId="5"/>
  </si>
  <si>
    <t>鉄鋼加工製品</t>
    <phoneticPr fontId="5"/>
  </si>
  <si>
    <t>作業服</t>
    <phoneticPr fontId="5"/>
  </si>
  <si>
    <t>病院用被服（白衣等）</t>
    <phoneticPr fontId="5"/>
  </si>
  <si>
    <t>寝具</t>
    <phoneticPr fontId="5"/>
  </si>
  <si>
    <t>病院基準寝具</t>
    <phoneticPr fontId="5"/>
  </si>
  <si>
    <t>分類</t>
    <phoneticPr fontId="5"/>
  </si>
  <si>
    <t>車両点検整備</t>
    <phoneticPr fontId="5"/>
  </si>
  <si>
    <t>事務機器リース</t>
    <phoneticPr fontId="5"/>
  </si>
  <si>
    <t>貸テント（レンタル）</t>
    <phoneticPr fontId="5"/>
  </si>
  <si>
    <t>仮設トイレ（レンタル）</t>
    <phoneticPr fontId="5"/>
  </si>
  <si>
    <t>データ入力・処理</t>
    <phoneticPr fontId="5"/>
  </si>
  <si>
    <t>ホームページ作成</t>
    <phoneticPr fontId="5"/>
  </si>
  <si>
    <t>システムの設計・開発・運用</t>
    <phoneticPr fontId="5"/>
  </si>
  <si>
    <t>教育・講師（インストラクター等）</t>
    <phoneticPr fontId="5"/>
  </si>
  <si>
    <t>その他（情報関連サービス）</t>
    <phoneticPr fontId="5"/>
  </si>
  <si>
    <t>デザイン・グラフィックデザイン</t>
    <phoneticPr fontId="5"/>
  </si>
  <si>
    <t>翻訳</t>
    <phoneticPr fontId="5"/>
  </si>
  <si>
    <t>筆耕（テープ起こし）</t>
    <phoneticPr fontId="5"/>
  </si>
  <si>
    <t>執筆・編集・取材</t>
    <phoneticPr fontId="5"/>
  </si>
  <si>
    <t>報告書・議事録作成</t>
    <phoneticPr fontId="5"/>
  </si>
  <si>
    <t>事業の実施体制の企画・立案業務</t>
    <phoneticPr fontId="5"/>
  </si>
  <si>
    <t>コールセンターオペレーター</t>
    <phoneticPr fontId="5"/>
  </si>
  <si>
    <t>その他（代行サービス関連）</t>
    <phoneticPr fontId="5"/>
  </si>
  <si>
    <t>広告代理</t>
    <phoneticPr fontId="5"/>
  </si>
  <si>
    <t>イベントに関する企画・運営</t>
    <phoneticPr fontId="5"/>
  </si>
  <si>
    <t>その他のリース</t>
    <phoneticPr fontId="5"/>
  </si>
  <si>
    <t>その他のレンタル</t>
    <phoneticPr fontId="5"/>
  </si>
  <si>
    <t>車両リース</t>
    <phoneticPr fontId="5"/>
  </si>
  <si>
    <t>旅行業法に基づく登録 が必要となります。</t>
    <phoneticPr fontId="5"/>
  </si>
  <si>
    <t>廃棄物処理法に基づく許可 が必要となります。</t>
    <phoneticPr fontId="5"/>
  </si>
  <si>
    <t>人材派遣</t>
    <phoneticPr fontId="5"/>
  </si>
  <si>
    <t>旅行の企画・運営</t>
    <phoneticPr fontId="5"/>
  </si>
  <si>
    <t>浄化槽メンテナンス</t>
    <phoneticPr fontId="5"/>
  </si>
  <si>
    <t>放置車両確認事務等</t>
    <phoneticPr fontId="5"/>
  </si>
  <si>
    <t>クリーニング</t>
    <phoneticPr fontId="5"/>
  </si>
  <si>
    <t>運送</t>
    <phoneticPr fontId="5"/>
  </si>
  <si>
    <t>廃棄物処理関連サービス</t>
    <phoneticPr fontId="5"/>
  </si>
  <si>
    <t>ガソリン</t>
    <phoneticPr fontId="5"/>
  </si>
  <si>
    <t>軽油</t>
    <phoneticPr fontId="5"/>
  </si>
  <si>
    <t>ＬＰガス</t>
    <phoneticPr fontId="5"/>
  </si>
  <si>
    <t>高圧ガス</t>
    <phoneticPr fontId="5"/>
  </si>
  <si>
    <t>医療用高圧ガス</t>
    <phoneticPr fontId="5"/>
  </si>
  <si>
    <t>自転車</t>
    <phoneticPr fontId="5"/>
  </si>
  <si>
    <t>一覧にはないが、申請を希望するサービスの内容を具体的に入力してください（複数入力可）。</t>
    <phoneticPr fontId="5"/>
  </si>
  <si>
    <t>半角の数字とハイフンで入力してください。保有していない場合は、入力する必要はありません。</t>
    <phoneticPr fontId="5"/>
  </si>
  <si>
    <t>登記上の所在地</t>
    <rPh sb="0" eb="3">
      <t>トウキジョウ</t>
    </rPh>
    <rPh sb="4" eb="7">
      <t>ショザイチ</t>
    </rPh>
    <phoneticPr fontId="6"/>
  </si>
  <si>
    <t>リストから選択してください。</t>
    <phoneticPr fontId="5"/>
  </si>
  <si>
    <t>行政書士が代理申請する場合、(1)代理申請欄にリストから「する」を選択し、行政書士情報を入力してください。</t>
    <phoneticPr fontId="5"/>
  </si>
  <si>
    <t>代理申請</t>
    <rPh sb="0" eb="2">
      <t>ダイリ</t>
    </rPh>
    <rPh sb="2" eb="4">
      <t>シンセイ</t>
    </rPh>
    <phoneticPr fontId="13"/>
  </si>
  <si>
    <t>具体的な取り扱い品目を下記に入力してください。</t>
    <rPh sb="8" eb="10">
      <t>ヒンモク</t>
    </rPh>
    <rPh sb="11" eb="13">
      <t>カキ</t>
    </rPh>
    <phoneticPr fontId="5"/>
  </si>
  <si>
    <t xml:space="preserve">例)カブシキガイシャスズキグミ　コウチエイギョウショ
正式名称を全角カタカナで入力してください。支店・営業所名は、１文字空けて入力してください。
</t>
    <phoneticPr fontId="5"/>
  </si>
  <si>
    <t xml:space="preserve">例)株式会社鈴木組　高知営業所
正式名称で入力してください。支店・営業所名は、１文字空けて入力してください。
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</si>
  <si>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</si>
  <si>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</si>
  <si>
    <t>令和4年</t>
    <phoneticPr fontId="5"/>
  </si>
  <si>
    <t>令和3年</t>
    <phoneticPr fontId="5"/>
  </si>
  <si>
    <t>この申請書の事務手続きをした方の情報を入力してください。申請書の確認で問い合わせをする場合があります。
行政書士に依頼している場合は、「D.行政書士情報」に入力してください。</t>
    <phoneticPr fontId="5"/>
  </si>
  <si>
    <t>支店・営業所に入札・契約権限を委任する場合、(1)入札・契約権限の委任欄にリストから「する」を選択し、支店・営業所情報を入力してください。</t>
    <phoneticPr fontId="5"/>
  </si>
  <si>
    <t>一致する</t>
  </si>
  <si>
    <t>しない</t>
  </si>
  <si>
    <t>申請を希望する場合、希望欄にリストから「○」を選択してください。
申請業種は審査基準日現在で、許可を受けているものに限ります。
営業に係る許可書等は、別途添付資料として提出してください。</t>
    <phoneticPr fontId="5"/>
  </si>
  <si>
    <t>登記、または住民票上の所在地と「(2)所在地」が一致しているかどうかを、リストから選択してください。</t>
    <rPh sb="0" eb="2">
      <t>トウキ</t>
    </rPh>
    <rPh sb="6" eb="9">
      <t>ジュウミンヒョウ</t>
    </rPh>
    <rPh sb="9" eb="10">
      <t>ジョウ</t>
    </rPh>
    <rPh sb="11" eb="14">
      <t>ショザイチ</t>
    </rPh>
    <rPh sb="19" eb="22">
      <t>ショザイチ</t>
    </rPh>
    <rPh sb="24" eb="26">
      <t>イッチ</t>
    </rPh>
    <rPh sb="41" eb="43">
      <t>センタク</t>
    </rPh>
    <phoneticPr fontId="5"/>
  </si>
  <si>
    <t>例)所長　正式名称で入力してください。</t>
    <rPh sb="10" eb="12">
      <t>ニュウリョク</t>
    </rPh>
    <phoneticPr fontId="5"/>
  </si>
  <si>
    <t>例)カブシキガイシャスズキグミ　正式名称を全角カタカナで入力してください。</t>
    <phoneticPr fontId="5"/>
  </si>
  <si>
    <t>例)平成15、嘉永元　創業年を入力してください。</t>
    <rPh sb="11" eb="13">
      <t>ソウギョウ</t>
    </rPh>
    <rPh sb="13" eb="14">
      <t>ネン</t>
    </rPh>
    <phoneticPr fontId="5"/>
  </si>
  <si>
    <t>39_黒潮町</t>
  </si>
  <si>
    <t>物品</t>
  </si>
  <si>
    <t>入札指名通知等を案内するメールアドレスになります。(委任先がある場合は委任先のメールアドレスに案内致します)</t>
    <rPh sb="0" eb="2">
      <t>ニュウサツ</t>
    </rPh>
    <rPh sb="2" eb="4">
      <t>シメイ</t>
    </rPh>
    <rPh sb="4" eb="6">
      <t>ツウチ</t>
    </rPh>
    <rPh sb="6" eb="7">
      <t>ナド</t>
    </rPh>
    <rPh sb="8" eb="10">
      <t>アンナイ</t>
    </rPh>
    <rPh sb="26" eb="28">
      <t>イニン</t>
    </rPh>
    <rPh sb="28" eb="29">
      <t>サキ</t>
    </rPh>
    <rPh sb="32" eb="34">
      <t>バアイ</t>
    </rPh>
    <rPh sb="35" eb="37">
      <t>イニン</t>
    </rPh>
    <rPh sb="37" eb="38">
      <t>サキ</t>
    </rPh>
    <rPh sb="47" eb="49">
      <t>アンナイ</t>
    </rPh>
    <rPh sb="49" eb="50">
      <t>イタ</t>
    </rPh>
    <phoneticPr fontId="5"/>
  </si>
  <si>
    <t>入札指名通知等を案内するメールアドレスになります。</t>
    <rPh sb="0" eb="2">
      <t>ニュウサツ</t>
    </rPh>
    <rPh sb="2" eb="4">
      <t>シメイ</t>
    </rPh>
    <rPh sb="4" eb="6">
      <t>ツウチ</t>
    </rPh>
    <rPh sb="6" eb="7">
      <t>ナド</t>
    </rPh>
    <rPh sb="8" eb="10">
      <t>アンナイ</t>
    </rPh>
    <phoneticPr fontId="5"/>
  </si>
  <si>
    <t>安全靴</t>
    <phoneticPr fontId="5"/>
  </si>
  <si>
    <t>例)1000001　「-（ハイフン）」を使わず7桁の数字で入力してください。</t>
  </si>
  <si>
    <t>例)2024/4/1、R6/4/1</t>
    <phoneticPr fontId="5"/>
  </si>
  <si>
    <t>例)2024/4/1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</si>
  <si>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</si>
  <si>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Ver.7.0.1</t>
    <phoneticPr fontId="5"/>
  </si>
  <si>
    <t>7.0.1</t>
  </si>
  <si>
    <t>令和7・8・9年度 黒潮町 物品製造（購入）・役務の提供等の申請に必要な項目を入力してください。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</si>
</sst>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¥&quot;#,##0_);[Red]\(&quot;¥&quot;#,##0\)"/>
    <numFmt numFmtId="177" formatCode="ggge&quot;年&quot;m&quot;月&quot;d&quot;日&quot;"/>
    <numFmt numFmtId="178" formatCode="#,##0_ ;[Red]\-#,##0\ "/>
    <numFmt numFmtId="179" formatCode="&quot;Ver.&quot;yyyymmdd"/>
    <numFmt numFmtId="180" formatCode="\(#\)"/>
    <numFmt numFmtId="181" formatCode="000\-0000"/>
    <numFmt numFmtId="182" formatCode="#,##0_ "/>
    <numFmt numFmtId="183" formatCode="#"/>
    <numFmt numFmtId="184" formatCode="##"/>
    <numFmt numFmtId="185" formatCode="00000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color theme="1" tint="4.9989318521683403E-2"/>
      <name val="ＭＳ ゴシック"/>
      <family val="3"/>
      <charset val="128"/>
    </font>
    <font>
      <sz val="10"/>
      <color rgb="FF0D0D0D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4" fillId="0" borderId="0" xfId="6" applyFont="1">
      <alignment vertical="center"/>
    </xf>
    <xf numFmtId="0" fontId="8" fillId="0" borderId="0" xfId="2" applyFont="1">
      <alignment vertical="center"/>
    </xf>
    <xf numFmtId="179" fontId="4" fillId="0" borderId="0" xfId="1" applyNumberFormat="1" applyFont="1" applyAlignment="1">
      <alignment vertical="top"/>
    </xf>
    <xf numFmtId="0" fontId="4" fillId="0" borderId="0" xfId="2" applyFont="1">
      <alignment vertical="center"/>
    </xf>
    <xf numFmtId="0" fontId="14" fillId="0" borderId="0" xfId="2" applyFont="1">
      <alignment vertical="center"/>
    </xf>
    <xf numFmtId="0" fontId="4" fillId="0" borderId="0" xfId="1" applyFont="1">
      <alignment vertical="center"/>
    </xf>
    <xf numFmtId="0" fontId="4" fillId="0" borderId="1" xfId="2" applyFont="1" applyBorder="1">
      <alignment vertical="center"/>
    </xf>
    <xf numFmtId="0" fontId="22" fillId="0" borderId="3" xfId="2" applyFont="1" applyBorder="1">
      <alignment vertical="center"/>
    </xf>
    <xf numFmtId="0" fontId="22" fillId="0" borderId="4" xfId="2" applyFont="1" applyBorder="1">
      <alignment vertical="center"/>
    </xf>
    <xf numFmtId="0" fontId="22" fillId="0" borderId="6" xfId="2" applyFont="1" applyBorder="1">
      <alignment vertical="center"/>
    </xf>
    <xf numFmtId="49" fontId="4" fillId="0" borderId="0" xfId="1" applyNumberFormat="1" applyFont="1">
      <alignment vertical="center"/>
    </xf>
    <xf numFmtId="0" fontId="22" fillId="0" borderId="7" xfId="2" applyFont="1" applyBorder="1">
      <alignment vertical="center"/>
    </xf>
    <xf numFmtId="0" fontId="22" fillId="0" borderId="0" xfId="2" applyFont="1">
      <alignment vertical="center"/>
    </xf>
    <xf numFmtId="0" fontId="22" fillId="0" borderId="8" xfId="2" applyFont="1" applyBorder="1">
      <alignment vertical="center"/>
    </xf>
    <xf numFmtId="0" fontId="4" fillId="4" borderId="0" xfId="1" applyFont="1" applyFill="1">
      <alignment vertical="center"/>
    </xf>
    <xf numFmtId="0" fontId="4" fillId="4" borderId="0" xfId="2" applyFont="1" applyFill="1">
      <alignment vertical="center"/>
    </xf>
    <xf numFmtId="0" fontId="22" fillId="0" borderId="5" xfId="2" applyFont="1" applyBorder="1">
      <alignment vertical="center"/>
    </xf>
    <xf numFmtId="0" fontId="22" fillId="0" borderId="1" xfId="2" applyFont="1" applyBorder="1">
      <alignment vertical="center"/>
    </xf>
    <xf numFmtId="0" fontId="22" fillId="0" borderId="2" xfId="2" applyFont="1" applyBorder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180" fontId="4" fillId="0" borderId="7" xfId="0" applyNumberFormat="1" applyFont="1" applyBorder="1">
      <alignment vertical="center"/>
    </xf>
    <xf numFmtId="180" fontId="4" fillId="0" borderId="0" xfId="0" applyNumberFormat="1" applyFont="1">
      <alignment vertical="center"/>
    </xf>
    <xf numFmtId="0" fontId="17" fillId="0" borderId="0" xfId="0" applyFont="1" applyAlignment="1">
      <alignment horizontal="right" vertical="top"/>
    </xf>
    <xf numFmtId="0" fontId="21" fillId="0" borderId="0" xfId="0" applyFont="1" applyAlignment="1">
      <alignment vertical="top"/>
    </xf>
    <xf numFmtId="0" fontId="4" fillId="0" borderId="7" xfId="0" applyFont="1" applyBorder="1">
      <alignment vertical="center"/>
    </xf>
    <xf numFmtId="0" fontId="15" fillId="0" borderId="8" xfId="0" applyFont="1" applyBorder="1" applyAlignment="1">
      <alignment vertical="top"/>
    </xf>
    <xf numFmtId="49" fontId="4" fillId="0" borderId="0" xfId="0" applyNumberFormat="1" applyFont="1">
      <alignment vertical="center"/>
    </xf>
    <xf numFmtId="0" fontId="4" fillId="0" borderId="8" xfId="2" applyFont="1" applyBorder="1">
      <alignment vertical="center"/>
    </xf>
    <xf numFmtId="49" fontId="17" fillId="0" borderId="0" xfId="0" applyNumberFormat="1" applyFont="1" applyAlignment="1">
      <alignment horizontal="right" vertical="top"/>
    </xf>
    <xf numFmtId="0" fontId="2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15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5" fillId="0" borderId="0" xfId="0" applyFont="1" applyAlignment="1">
      <alignment vertical="top"/>
    </xf>
    <xf numFmtId="49" fontId="15" fillId="0" borderId="0" xfId="0" applyNumberFormat="1" applyFont="1" applyAlignment="1">
      <alignment vertical="top"/>
    </xf>
    <xf numFmtId="0" fontId="4" fillId="0" borderId="5" xfId="2" applyFont="1" applyBorder="1">
      <alignment vertical="center"/>
    </xf>
    <xf numFmtId="0" fontId="16" fillId="0" borderId="7" xfId="0" applyFont="1" applyBorder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4" fillId="0" borderId="6" xfId="2" applyFont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 shrinkToFit="1"/>
    </xf>
    <xf numFmtId="0" fontId="17" fillId="0" borderId="0" xfId="0" applyFont="1" applyAlignment="1">
      <alignment horizontal="left" vertical="top"/>
    </xf>
    <xf numFmtId="0" fontId="20" fillId="0" borderId="0" xfId="1" applyFont="1">
      <alignment vertical="center"/>
    </xf>
    <xf numFmtId="0" fontId="20" fillId="0" borderId="7" xfId="0" applyFont="1" applyBorder="1">
      <alignment vertical="center"/>
    </xf>
    <xf numFmtId="0" fontId="20" fillId="0" borderId="0" xfId="0" applyFont="1">
      <alignment vertical="center"/>
    </xf>
    <xf numFmtId="0" fontId="20" fillId="0" borderId="8" xfId="0" applyFont="1" applyBorder="1">
      <alignment vertical="center"/>
    </xf>
    <xf numFmtId="0" fontId="20" fillId="0" borderId="0" xfId="2" applyFont="1">
      <alignment vertical="center"/>
    </xf>
    <xf numFmtId="49" fontId="15" fillId="0" borderId="1" xfId="0" applyNumberFormat="1" applyFont="1" applyBorder="1" applyAlignment="1">
      <alignment vertical="top"/>
    </xf>
    <xf numFmtId="0" fontId="18" fillId="0" borderId="7" xfId="0" applyFont="1" applyBorder="1">
      <alignment vertical="center"/>
    </xf>
    <xf numFmtId="0" fontId="18" fillId="0" borderId="0" xfId="0" applyFont="1">
      <alignment vertical="center"/>
    </xf>
    <xf numFmtId="49" fontId="4" fillId="0" borderId="4" xfId="0" applyNumberFormat="1" applyFont="1" applyBorder="1">
      <alignment vertical="center"/>
    </xf>
    <xf numFmtId="0" fontId="21" fillId="0" borderId="0" xfId="0" applyFont="1" applyAlignment="1">
      <alignment horizontal="left" vertical="center" wrapText="1"/>
    </xf>
    <xf numFmtId="181" fontId="15" fillId="0" borderId="1" xfId="0" applyNumberFormat="1" applyFont="1" applyBorder="1" applyAlignment="1">
      <alignment vertical="top"/>
    </xf>
    <xf numFmtId="0" fontId="2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8" fontId="17" fillId="0" borderId="0" xfId="0" applyNumberFormat="1" applyFont="1" applyAlignment="1">
      <alignment horizontal="right" vertical="top"/>
    </xf>
    <xf numFmtId="0" fontId="17" fillId="0" borderId="0" xfId="0" applyFont="1" applyAlignment="1">
      <alignment vertical="top"/>
    </xf>
    <xf numFmtId="0" fontId="21" fillId="0" borderId="8" xfId="0" applyFont="1" applyBorder="1" applyAlignment="1">
      <alignment vertical="top"/>
    </xf>
    <xf numFmtId="14" fontId="4" fillId="0" borderId="0" xfId="0" applyNumberFormat="1" applyFont="1" applyAlignment="1">
      <alignment horizontal="left" vertical="center"/>
    </xf>
    <xf numFmtId="177" fontId="17" fillId="0" borderId="0" xfId="0" applyNumberFormat="1" applyFont="1" applyAlignment="1">
      <alignment horizontal="right" vertical="top"/>
    </xf>
    <xf numFmtId="177" fontId="21" fillId="0" borderId="0" xfId="0" applyNumberFormat="1" applyFont="1" applyAlignment="1">
      <alignment vertical="top"/>
    </xf>
    <xf numFmtId="180" fontId="4" fillId="0" borderId="0" xfId="0" applyNumberFormat="1" applyFont="1" applyAlignment="1"/>
    <xf numFmtId="0" fontId="4" fillId="0" borderId="0" xfId="0" applyFont="1" applyAlignment="1"/>
    <xf numFmtId="49" fontId="4" fillId="0" borderId="0" xfId="0" applyNumberFormat="1" applyFont="1" applyAlignment="1">
      <alignment horizontal="left" vertical="center"/>
    </xf>
    <xf numFmtId="180" fontId="4" fillId="0" borderId="0" xfId="0" applyNumberFormat="1" applyFont="1" applyAlignment="1">
      <alignment vertical="top"/>
    </xf>
    <xf numFmtId="49" fontId="2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1" applyFont="1" applyAlignment="1">
      <alignment horizontal="left" vertical="center"/>
    </xf>
    <xf numFmtId="0" fontId="15" fillId="0" borderId="7" xfId="0" applyFont="1" applyBorder="1" applyAlignment="1">
      <alignment vertical="top"/>
    </xf>
    <xf numFmtId="0" fontId="15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 vertical="center"/>
    </xf>
    <xf numFmtId="0" fontId="4" fillId="0" borderId="3" xfId="2" applyFont="1" applyBorder="1">
      <alignment vertical="center"/>
    </xf>
    <xf numFmtId="183" fontId="4" fillId="0" borderId="15" xfId="0" applyNumberFormat="1" applyFont="1" applyBorder="1">
      <alignment vertical="center"/>
    </xf>
    <xf numFmtId="0" fontId="4" fillId="3" borderId="0" xfId="2" applyFont="1" applyFill="1">
      <alignment vertical="center"/>
    </xf>
    <xf numFmtId="183" fontId="4" fillId="0" borderId="16" xfId="0" applyNumberFormat="1" applyFont="1" applyBorder="1">
      <alignment vertical="center"/>
    </xf>
    <xf numFmtId="183" fontId="4" fillId="0" borderId="17" xfId="0" applyNumberFormat="1" applyFont="1" applyBorder="1">
      <alignment vertical="center"/>
    </xf>
    <xf numFmtId="0" fontId="4" fillId="0" borderId="18" xfId="2" applyFont="1" applyBorder="1" applyAlignment="1">
      <alignment horizontal="left" vertical="top"/>
    </xf>
    <xf numFmtId="183" fontId="4" fillId="0" borderId="22" xfId="0" applyNumberFormat="1" applyFont="1" applyBorder="1">
      <alignment vertical="center"/>
    </xf>
    <xf numFmtId="183" fontId="4" fillId="0" borderId="23" xfId="0" applyNumberFormat="1" applyFont="1" applyBorder="1">
      <alignment vertical="center"/>
    </xf>
    <xf numFmtId="0" fontId="4" fillId="0" borderId="22" xfId="2" applyFont="1" applyBorder="1">
      <alignment vertical="center"/>
    </xf>
    <xf numFmtId="183" fontId="4" fillId="0" borderId="35" xfId="0" applyNumberFormat="1" applyFont="1" applyBorder="1" applyAlignment="1">
      <alignment horizontal="right" vertical="center"/>
    </xf>
    <xf numFmtId="183" fontId="4" fillId="0" borderId="23" xfId="0" applyNumberFormat="1" applyFont="1" applyBorder="1" applyAlignment="1">
      <alignment horizontal="right" vertical="center"/>
    </xf>
    <xf numFmtId="0" fontId="4" fillId="0" borderId="30" xfId="1" applyFont="1" applyBorder="1">
      <alignment vertical="center"/>
    </xf>
    <xf numFmtId="0" fontId="4" fillId="0" borderId="31" xfId="1" applyFont="1" applyBorder="1">
      <alignment vertical="center"/>
    </xf>
    <xf numFmtId="49" fontId="4" fillId="0" borderId="32" xfId="1" applyNumberFormat="1" applyFont="1" applyBorder="1" applyAlignment="1">
      <alignment horizontal="left" vertical="center"/>
    </xf>
    <xf numFmtId="183" fontId="4" fillId="0" borderId="36" xfId="0" applyNumberFormat="1" applyFont="1" applyBorder="1" applyAlignment="1">
      <alignment horizontal="right" vertical="center"/>
    </xf>
    <xf numFmtId="0" fontId="4" fillId="0" borderId="33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34" xfId="1" applyFont="1" applyBorder="1">
      <alignment vertical="center"/>
    </xf>
    <xf numFmtId="180" fontId="4" fillId="0" borderId="3" xfId="0" applyNumberFormat="1" applyFont="1" applyBorder="1">
      <alignment vertical="center"/>
    </xf>
    <xf numFmtId="183" fontId="4" fillId="0" borderId="25" xfId="0" applyNumberFormat="1" applyFont="1" applyBorder="1">
      <alignment vertical="center"/>
    </xf>
    <xf numFmtId="183" fontId="4" fillId="0" borderId="24" xfId="0" applyNumberFormat="1" applyFont="1" applyBorder="1">
      <alignment vertical="center"/>
    </xf>
    <xf numFmtId="0" fontId="4" fillId="0" borderId="7" xfId="2" applyFont="1" applyBorder="1">
      <alignment vertical="center"/>
    </xf>
    <xf numFmtId="183" fontId="4" fillId="0" borderId="26" xfId="0" applyNumberFormat="1" applyFont="1" applyBorder="1">
      <alignment vertical="center"/>
    </xf>
    <xf numFmtId="49" fontId="4" fillId="0" borderId="0" xfId="2" applyNumberFormat="1" applyFont="1">
      <alignment vertical="center"/>
    </xf>
    <xf numFmtId="0" fontId="4" fillId="0" borderId="4" xfId="2" applyFont="1" applyBorder="1">
      <alignment vertical="center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184" fontId="4" fillId="0" borderId="0" xfId="0" applyNumberFormat="1" applyFont="1" applyAlignment="1">
      <alignment horizontal="right" vertical="center"/>
    </xf>
    <xf numFmtId="0" fontId="16" fillId="0" borderId="5" xfId="0" applyFont="1" applyBorder="1">
      <alignment vertical="center"/>
    </xf>
    <xf numFmtId="0" fontId="14" fillId="0" borderId="1" xfId="0" applyFont="1" applyBorder="1" applyAlignment="1">
      <alignment horizontal="left" vertical="top"/>
    </xf>
    <xf numFmtId="58" fontId="4" fillId="0" borderId="0" xfId="0" quotePrefix="1" applyNumberFormat="1" applyFont="1">
      <alignment vertical="center"/>
    </xf>
    <xf numFmtId="0" fontId="4" fillId="3" borderId="0" xfId="2" applyFont="1" applyFill="1" applyAlignment="1">
      <alignment horizontal="left" vertical="center"/>
    </xf>
    <xf numFmtId="49" fontId="24" fillId="2" borderId="43" xfId="0" applyNumberFormat="1" applyFont="1" applyFill="1" applyBorder="1" applyAlignment="1" applyProtection="1">
      <alignment horizontal="left" vertical="center"/>
      <protection locked="0"/>
    </xf>
    <xf numFmtId="49" fontId="24" fillId="2" borderId="44" xfId="0" applyNumberFormat="1" applyFont="1" applyFill="1" applyBorder="1" applyAlignment="1" applyProtection="1">
      <alignment horizontal="left" vertical="center"/>
      <protection locked="0"/>
    </xf>
    <xf numFmtId="49" fontId="24" fillId="2" borderId="24" xfId="0" applyNumberFormat="1" applyFont="1" applyFill="1" applyBorder="1" applyAlignment="1" applyProtection="1">
      <alignment horizontal="left" vertical="center"/>
      <protection locked="0"/>
    </xf>
    <xf numFmtId="0" fontId="17" fillId="0" borderId="43" xfId="2" applyFont="1" applyBorder="1">
      <alignment vertical="center"/>
    </xf>
    <xf numFmtId="0" fontId="17" fillId="0" borderId="44" xfId="2" applyFont="1" applyBorder="1">
      <alignment vertical="center"/>
    </xf>
    <xf numFmtId="0" fontId="17" fillId="0" borderId="45" xfId="2" applyFont="1" applyBorder="1">
      <alignment vertical="center"/>
    </xf>
    <xf numFmtId="0" fontId="17" fillId="0" borderId="37" xfId="2" applyFont="1" applyBorder="1">
      <alignment vertical="center"/>
    </xf>
    <xf numFmtId="0" fontId="17" fillId="0" borderId="38" xfId="2" applyFont="1" applyBorder="1">
      <alignment vertical="center"/>
    </xf>
    <xf numFmtId="0" fontId="17" fillId="0" borderId="39" xfId="2" applyFont="1" applyBorder="1">
      <alignment vertical="center"/>
    </xf>
    <xf numFmtId="0" fontId="17" fillId="0" borderId="40" xfId="2" applyFont="1" applyBorder="1" applyAlignment="1">
      <alignment vertical="center" wrapText="1"/>
    </xf>
    <xf numFmtId="0" fontId="17" fillId="0" borderId="41" xfId="2" applyFont="1" applyBorder="1" applyAlignment="1">
      <alignment vertical="center" wrapText="1"/>
    </xf>
    <xf numFmtId="0" fontId="17" fillId="0" borderId="42" xfId="2" applyFont="1" applyBorder="1" applyAlignment="1">
      <alignment vertical="center" wrapText="1"/>
    </xf>
    <xf numFmtId="0" fontId="17" fillId="0" borderId="40" xfId="2" applyFont="1" applyBorder="1">
      <alignment vertical="center"/>
    </xf>
    <xf numFmtId="0" fontId="17" fillId="0" borderId="41" xfId="2" applyFont="1" applyBorder="1">
      <alignment vertical="center"/>
    </xf>
    <xf numFmtId="0" fontId="17" fillId="0" borderId="42" xfId="2" applyFont="1" applyBorder="1">
      <alignment vertical="center"/>
    </xf>
    <xf numFmtId="0" fontId="17" fillId="0" borderId="40" xfId="2" applyFont="1" applyBorder="1" applyAlignment="1">
      <alignment horizontal="left" vertical="center" wrapText="1"/>
    </xf>
    <xf numFmtId="0" fontId="17" fillId="0" borderId="41" xfId="2" applyFont="1" applyBorder="1" applyAlignment="1">
      <alignment horizontal="left" vertical="center" wrapText="1"/>
    </xf>
    <xf numFmtId="0" fontId="17" fillId="0" borderId="42" xfId="2" applyFont="1" applyBorder="1" applyAlignment="1">
      <alignment horizontal="left" vertical="center" wrapText="1"/>
    </xf>
    <xf numFmtId="0" fontId="17" fillId="0" borderId="37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4" fillId="0" borderId="43" xfId="1" applyFont="1" applyBorder="1">
      <alignment vertical="center"/>
    </xf>
    <xf numFmtId="0" fontId="4" fillId="0" borderId="44" xfId="1" applyFont="1" applyBorder="1">
      <alignment vertical="center"/>
    </xf>
    <xf numFmtId="0" fontId="4" fillId="0" borderId="24" xfId="1" applyFont="1" applyBorder="1">
      <alignment vertical="center"/>
    </xf>
    <xf numFmtId="0" fontId="4" fillId="0" borderId="37" xfId="1" applyFont="1" applyBorder="1">
      <alignment vertical="center"/>
    </xf>
    <xf numFmtId="0" fontId="4" fillId="0" borderId="38" xfId="1" applyFont="1" applyBorder="1">
      <alignment vertical="center"/>
    </xf>
    <xf numFmtId="0" fontId="4" fillId="0" borderId="26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1" xfId="1" applyFont="1" applyBorder="1">
      <alignment vertical="center"/>
    </xf>
    <xf numFmtId="0" fontId="4" fillId="0" borderId="25" xfId="1" applyFont="1" applyBorder="1">
      <alignment vertical="center"/>
    </xf>
    <xf numFmtId="0" fontId="17" fillId="0" borderId="40" xfId="1" applyFont="1" applyBorder="1">
      <alignment vertical="center"/>
    </xf>
    <xf numFmtId="0" fontId="17" fillId="0" borderId="41" xfId="1" applyFont="1" applyBorder="1">
      <alignment vertical="center"/>
    </xf>
    <xf numFmtId="0" fontId="17" fillId="0" borderId="42" xfId="1" applyFont="1" applyBorder="1">
      <alignment vertical="center"/>
    </xf>
    <xf numFmtId="0" fontId="17" fillId="0" borderId="43" xfId="1" applyFont="1" applyBorder="1">
      <alignment vertical="center"/>
    </xf>
    <xf numFmtId="0" fontId="17" fillId="0" borderId="44" xfId="1" applyFont="1" applyBorder="1">
      <alignment vertical="center"/>
    </xf>
    <xf numFmtId="0" fontId="17" fillId="0" borderId="45" xfId="1" applyFont="1" applyBorder="1">
      <alignment vertical="center"/>
    </xf>
    <xf numFmtId="49" fontId="17" fillId="0" borderId="43" xfId="1" applyNumberFormat="1" applyFont="1" applyBorder="1">
      <alignment vertical="center"/>
    </xf>
    <xf numFmtId="49" fontId="17" fillId="0" borderId="44" xfId="1" applyNumberFormat="1" applyFont="1" applyBorder="1">
      <alignment vertical="center"/>
    </xf>
    <xf numFmtId="49" fontId="17" fillId="0" borderId="45" xfId="1" applyNumberFormat="1" applyFont="1" applyBorder="1">
      <alignment vertical="center"/>
    </xf>
    <xf numFmtId="49" fontId="24" fillId="2" borderId="43" xfId="1" applyNumberFormat="1" applyFont="1" applyFill="1" applyBorder="1" applyAlignment="1" applyProtection="1">
      <alignment horizontal="left" vertical="top" wrapText="1"/>
      <protection locked="0"/>
    </xf>
    <xf numFmtId="49" fontId="24" fillId="2" borderId="44" xfId="1" applyNumberFormat="1" applyFont="1" applyFill="1" applyBorder="1" applyAlignment="1" applyProtection="1">
      <alignment horizontal="left" vertical="top" wrapText="1"/>
      <protection locked="0"/>
    </xf>
    <xf numFmtId="49" fontId="24" fillId="2" borderId="45" xfId="1" applyNumberFormat="1" applyFont="1" applyFill="1" applyBorder="1" applyAlignment="1" applyProtection="1">
      <alignment horizontal="left" vertical="top" wrapText="1"/>
      <protection locked="0"/>
    </xf>
    <xf numFmtId="49" fontId="24" fillId="2" borderId="37" xfId="1" applyNumberFormat="1" applyFont="1" applyFill="1" applyBorder="1" applyAlignment="1" applyProtection="1">
      <alignment horizontal="left" vertical="top" wrapText="1"/>
      <protection locked="0"/>
    </xf>
    <xf numFmtId="49" fontId="24" fillId="2" borderId="38" xfId="1" applyNumberFormat="1" applyFont="1" applyFill="1" applyBorder="1" applyAlignment="1" applyProtection="1">
      <alignment horizontal="left" vertical="top" wrapText="1"/>
      <protection locked="0"/>
    </xf>
    <xf numFmtId="49" fontId="24" fillId="2" borderId="39" xfId="1" applyNumberFormat="1" applyFont="1" applyFill="1" applyBorder="1" applyAlignment="1" applyProtection="1">
      <alignment horizontal="left" vertical="top" wrapText="1"/>
      <protection locked="0"/>
    </xf>
    <xf numFmtId="0" fontId="9" fillId="0" borderId="40" xfId="1" applyFont="1" applyBorder="1" applyAlignment="1">
      <alignment vertical="top"/>
    </xf>
    <xf numFmtId="0" fontId="9" fillId="0" borderId="41" xfId="1" applyFont="1" applyBorder="1" applyAlignment="1">
      <alignment vertical="top"/>
    </xf>
    <xf numFmtId="0" fontId="9" fillId="0" borderId="42" xfId="1" applyFont="1" applyBorder="1" applyAlignment="1">
      <alignment vertical="top"/>
    </xf>
    <xf numFmtId="0" fontId="9" fillId="0" borderId="43" xfId="1" applyFont="1" applyBorder="1" applyAlignment="1">
      <alignment vertical="top"/>
    </xf>
    <xf numFmtId="0" fontId="9" fillId="0" borderId="44" xfId="1" applyFont="1" applyBorder="1" applyAlignment="1">
      <alignment vertical="top"/>
    </xf>
    <xf numFmtId="0" fontId="9" fillId="0" borderId="45" xfId="1" applyFont="1" applyBorder="1" applyAlignment="1">
      <alignment vertical="top"/>
    </xf>
    <xf numFmtId="0" fontId="4" fillId="0" borderId="27" xfId="1" applyFont="1" applyBorder="1">
      <alignment vertical="center"/>
    </xf>
    <xf numFmtId="0" fontId="4" fillId="0" borderId="28" xfId="1" applyFont="1" applyBorder="1">
      <alignment vertical="center"/>
    </xf>
    <xf numFmtId="0" fontId="4" fillId="0" borderId="29" xfId="1" applyFont="1" applyBorder="1">
      <alignment vertical="center"/>
    </xf>
    <xf numFmtId="0" fontId="4" fillId="0" borderId="12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17" fillId="0" borderId="43" xfId="2" applyFont="1" applyBorder="1" applyAlignment="1">
      <alignment vertical="center" wrapText="1"/>
    </xf>
    <xf numFmtId="0" fontId="17" fillId="0" borderId="44" xfId="2" applyFont="1" applyBorder="1" applyAlignment="1">
      <alignment vertical="center" wrapText="1"/>
    </xf>
    <xf numFmtId="0" fontId="17" fillId="0" borderId="45" xfId="2" applyFont="1" applyBorder="1" applyAlignment="1">
      <alignment vertical="center" wrapText="1"/>
    </xf>
    <xf numFmtId="0" fontId="17" fillId="0" borderId="12" xfId="2" applyFont="1" applyBorder="1">
      <alignment vertical="center"/>
    </xf>
    <xf numFmtId="0" fontId="17" fillId="0" borderId="10" xfId="2" applyFont="1" applyBorder="1">
      <alignment vertical="center"/>
    </xf>
    <xf numFmtId="0" fontId="17" fillId="0" borderId="13" xfId="2" applyFont="1" applyBorder="1">
      <alignment vertical="center"/>
    </xf>
    <xf numFmtId="0" fontId="4" fillId="0" borderId="12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49" fontId="24" fillId="2" borderId="40" xfId="0" applyNumberFormat="1" applyFont="1" applyFill="1" applyBorder="1" applyAlignment="1" applyProtection="1">
      <alignment horizontal="center" vertical="center"/>
      <protection locked="0"/>
    </xf>
    <xf numFmtId="0" fontId="24" fillId="2" borderId="25" xfId="0" applyFont="1" applyFill="1" applyBorder="1" applyAlignment="1" applyProtection="1">
      <alignment horizontal="center" vertical="center"/>
      <protection locked="0"/>
    </xf>
    <xf numFmtId="49" fontId="24" fillId="2" borderId="43" xfId="0" applyNumberFormat="1" applyFont="1" applyFill="1" applyBorder="1" applyAlignment="1" applyProtection="1">
      <alignment horizontal="center" vertical="center"/>
      <protection locked="0"/>
    </xf>
    <xf numFmtId="0" fontId="24" fillId="2" borderId="24" xfId="0" applyFont="1" applyFill="1" applyBorder="1" applyAlignment="1" applyProtection="1">
      <alignment horizontal="center" vertical="center"/>
      <protection locked="0"/>
    </xf>
    <xf numFmtId="49" fontId="24" fillId="2" borderId="37" xfId="0" applyNumberFormat="1" applyFont="1" applyFill="1" applyBorder="1" applyAlignment="1" applyProtection="1">
      <alignment horizontal="center" vertical="center"/>
      <protection locked="0"/>
    </xf>
    <xf numFmtId="0" fontId="24" fillId="2" borderId="26" xfId="0" applyFon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>
      <alignment horizontal="center" vertical="center"/>
    </xf>
    <xf numFmtId="180" fontId="4" fillId="0" borderId="11" xfId="0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49" fontId="24" fillId="2" borderId="27" xfId="0" applyNumberFormat="1" applyFont="1" applyFill="1" applyBorder="1" applyAlignment="1" applyProtection="1">
      <alignment horizontal="center" vertical="center"/>
      <protection locked="0"/>
    </xf>
    <xf numFmtId="0" fontId="24" fillId="2" borderId="29" xfId="0" applyFont="1" applyFill="1" applyBorder="1" applyAlignment="1" applyProtection="1">
      <alignment horizontal="center" vertical="center"/>
      <protection locked="0"/>
    </xf>
    <xf numFmtId="49" fontId="24" fillId="2" borderId="30" xfId="0" applyNumberFormat="1" applyFont="1" applyFill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 applyProtection="1">
      <alignment horizontal="center" vertical="center"/>
      <protection locked="0"/>
    </xf>
    <xf numFmtId="49" fontId="24" fillId="2" borderId="33" xfId="0" applyNumberFormat="1" applyFont="1" applyFill="1" applyBorder="1" applyAlignment="1" applyProtection="1">
      <alignment horizontal="center" vertical="center"/>
      <protection locked="0"/>
    </xf>
    <xf numFmtId="0" fontId="24" fillId="2" borderId="34" xfId="0" applyFont="1" applyFill="1" applyBorder="1" applyAlignment="1" applyProtection="1">
      <alignment horizontal="center" vertical="center"/>
      <protection locked="0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49" fontId="4" fillId="0" borderId="24" xfId="1" applyNumberFormat="1" applyFont="1" applyBorder="1" applyAlignment="1">
      <alignment horizontal="left" vertical="center"/>
    </xf>
    <xf numFmtId="0" fontId="9" fillId="0" borderId="37" xfId="1" applyFont="1" applyBorder="1" applyAlignment="1">
      <alignment vertical="top"/>
    </xf>
    <xf numFmtId="0" fontId="9" fillId="0" borderId="38" xfId="1" applyFont="1" applyBorder="1" applyAlignment="1">
      <alignment vertical="top"/>
    </xf>
    <xf numFmtId="0" fontId="9" fillId="0" borderId="39" xfId="1" applyFont="1" applyBorder="1" applyAlignment="1">
      <alignment vertical="top"/>
    </xf>
    <xf numFmtId="0" fontId="9" fillId="0" borderId="12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4" fillId="0" borderId="3" xfId="2" applyFont="1" applyBorder="1" applyAlignment="1">
      <alignment horizontal="left" vertical="top" wrapText="1"/>
    </xf>
    <xf numFmtId="0" fontId="4" fillId="0" borderId="6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left" vertical="top" wrapText="1"/>
    </xf>
    <xf numFmtId="0" fontId="4" fillId="0" borderId="5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49" fontId="24" fillId="2" borderId="12" xfId="0" applyNumberFormat="1" applyFont="1" applyFill="1" applyBorder="1" applyAlignment="1" applyProtection="1">
      <alignment horizontal="center" vertical="center"/>
      <protection locked="0"/>
    </xf>
    <xf numFmtId="0" fontId="24" fillId="2" borderId="1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9" xfId="2" applyFont="1" applyBorder="1" applyAlignment="1">
      <alignment horizontal="left" vertical="top"/>
    </xf>
    <xf numFmtId="0" fontId="4" fillId="0" borderId="20" xfId="2" applyFont="1" applyBorder="1" applyAlignment="1">
      <alignment horizontal="left" vertical="top"/>
    </xf>
    <xf numFmtId="0" fontId="4" fillId="0" borderId="21" xfId="2" applyFont="1" applyBorder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4" fillId="0" borderId="4" xfId="2" applyFont="1" applyBorder="1" applyAlignment="1">
      <alignment horizontal="left" vertical="top" wrapText="1"/>
    </xf>
    <xf numFmtId="0" fontId="4" fillId="0" borderId="0" xfId="2" applyFont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center"/>
    </xf>
    <xf numFmtId="49" fontId="24" fillId="2" borderId="0" xfId="0" applyNumberFormat="1" applyFont="1" applyFill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0" borderId="0" xfId="1" applyFont="1" applyAlignment="1">
      <alignment horizontal="right" vertical="top"/>
    </xf>
    <xf numFmtId="179" fontId="7" fillId="0" borderId="0" xfId="1" applyNumberFormat="1" applyFont="1" applyAlignment="1">
      <alignment horizontal="right" vertical="top"/>
    </xf>
    <xf numFmtId="0" fontId="16" fillId="0" borderId="3" xfId="0" applyFont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1"/>
    </xf>
    <xf numFmtId="49" fontId="24" fillId="2" borderId="0" xfId="0" applyNumberFormat="1" applyFont="1" applyFill="1" applyAlignment="1" applyProtection="1">
      <alignment horizontal="left" vertical="center"/>
      <protection locked="0"/>
    </xf>
    <xf numFmtId="185" fontId="24" fillId="2" borderId="0" xfId="0" applyNumberFormat="1" applyFont="1" applyFill="1" applyAlignment="1" applyProtection="1">
      <alignment horizontal="left" vertical="center"/>
      <protection locked="0"/>
    </xf>
    <xf numFmtId="181" fontId="24" fillId="2" borderId="0" xfId="0" applyNumberFormat="1" applyFont="1" applyFill="1" applyAlignment="1" applyProtection="1">
      <alignment horizontal="left" vertical="center"/>
      <protection locked="0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49" fontId="24" fillId="2" borderId="0" xfId="0" applyNumberFormat="1" applyFont="1" applyFill="1" applyAlignment="1" applyProtection="1">
      <alignment horizontal="left" vertical="center" shrinkToFit="1"/>
      <protection locked="0"/>
    </xf>
    <xf numFmtId="0" fontId="19" fillId="0" borderId="0" xfId="2" applyFont="1" applyAlignment="1">
      <alignment vertical="distributed"/>
    </xf>
    <xf numFmtId="0" fontId="15" fillId="0" borderId="0" xfId="2" applyFont="1" applyAlignment="1">
      <alignment vertical="distributed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4" fillId="2" borderId="0" xfId="0" applyFont="1" applyFill="1" applyAlignment="1" applyProtection="1">
      <alignment horizontal="left" vertical="center"/>
      <protection locked="0"/>
    </xf>
    <xf numFmtId="177" fontId="24" fillId="2" borderId="0" xfId="0" applyNumberFormat="1" applyFont="1" applyFill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 wrapText="1"/>
    </xf>
    <xf numFmtId="14" fontId="24" fillId="2" borderId="0" xfId="0" applyNumberFormat="1" applyFont="1" applyFill="1" applyAlignment="1" applyProtection="1">
      <alignment horizontal="left" vertical="center"/>
      <protection locked="0"/>
    </xf>
    <xf numFmtId="0" fontId="4" fillId="0" borderId="9" xfId="2" applyFont="1" applyBorder="1" applyAlignment="1">
      <alignment horizontal="left" vertical="top" wrapText="1"/>
    </xf>
    <xf numFmtId="0" fontId="4" fillId="0" borderId="10" xfId="2" applyFont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38" fontId="24" fillId="2" borderId="0" xfId="0" applyNumberFormat="1" applyFont="1" applyFill="1" applyAlignment="1" applyProtection="1">
      <alignment horizontal="right" vertical="center"/>
      <protection locked="0"/>
    </xf>
    <xf numFmtId="178" fontId="24" fillId="2" borderId="0" xfId="0" applyNumberFormat="1" applyFont="1" applyFill="1" applyAlignment="1" applyProtection="1">
      <alignment horizontal="right" vertical="center"/>
      <protection locked="0"/>
    </xf>
    <xf numFmtId="182" fontId="24" fillId="2" borderId="0" xfId="0" applyNumberFormat="1" applyFont="1" applyFill="1" applyAlignment="1" applyProtection="1">
      <alignment horizontal="right" vertical="center"/>
      <protection locked="0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9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49" fontId="4" fillId="0" borderId="7" xfId="2" applyNumberFormat="1" applyFont="1" applyBorder="1" applyAlignment="1">
      <alignment horizontal="left" vertical="top" wrapText="1"/>
    </xf>
    <xf numFmtId="38" fontId="24" fillId="2" borderId="9" xfId="1" applyNumberFormat="1" applyFont="1" applyFill="1" applyBorder="1" applyAlignment="1" applyProtection="1">
      <alignment horizontal="right" vertical="center"/>
      <protection locked="0"/>
    </xf>
    <xf numFmtId="178" fontId="24" fillId="2" borderId="10" xfId="1" applyNumberFormat="1" applyFont="1" applyFill="1" applyBorder="1" applyAlignment="1" applyProtection="1">
      <alignment horizontal="right" vertical="center"/>
      <protection locked="0"/>
    </xf>
    <xf numFmtId="38" fontId="24" fillId="2" borderId="13" xfId="1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top" wrapText="1"/>
    </xf>
    <xf numFmtId="178" fontId="4" fillId="0" borderId="9" xfId="1" applyNumberFormat="1" applyFont="1" applyBorder="1" applyAlignment="1">
      <alignment horizontal="center" vertical="center"/>
    </xf>
    <xf numFmtId="178" fontId="4" fillId="0" borderId="10" xfId="1" applyNumberFormat="1" applyFont="1" applyBorder="1" applyAlignment="1">
      <alignment horizontal="center" vertical="center"/>
    </xf>
    <xf numFmtId="178" fontId="4" fillId="0" borderId="13" xfId="1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38" fontId="21" fillId="0" borderId="0" xfId="0" applyNumberFormat="1" applyFont="1" applyAlignment="1">
      <alignment horizontal="left" vertical="center" wrapText="1"/>
    </xf>
    <xf numFmtId="38" fontId="24" fillId="2" borderId="10" xfId="1" applyNumberFormat="1" applyFont="1" applyFill="1" applyBorder="1" applyAlignment="1" applyProtection="1">
      <alignment horizontal="right" vertical="center"/>
      <protection locked="0"/>
    </xf>
    <xf numFmtId="178" fontId="24" fillId="2" borderId="13" xfId="1" applyNumberFormat="1" applyFont="1" applyFill="1" applyBorder="1" applyAlignment="1" applyProtection="1">
      <alignment horizontal="right" vertical="center"/>
      <protection locked="0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39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DFC"/>
      <color rgb="FFFFFFCC"/>
      <color rgb="FFA6A6A6"/>
      <color rgb="FFE2EFDA"/>
      <color rgb="FFFF0000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>
    <outlinePr summaryBelow="0"/>
    <pageSetUpPr fitToPage="1"/>
  </sheetPr>
  <dimension ref="A1:AB441"/>
  <sheetViews>
    <sheetView showGridLines="0" tabSelected="1" topLeftCell="B1" zoomScaleNormal="100" workbookViewId="0">
      <selection activeCell="B1" sqref="B1"/>
    </sheetView>
  </sheetViews>
  <sheetFormatPr defaultColWidth="9" defaultRowHeight="13.5" x14ac:dyDescent="0.15"/>
  <cols>
    <col min="1" max="1" width="8.875" style="4" hidden="1" customWidth="1"/>
    <col min="2" max="3" width="1.625" style="4" customWidth="1"/>
    <col min="4" max="4" width="5.75" style="4" customWidth="1"/>
    <col min="5" max="7" width="6.625" style="4" customWidth="1"/>
    <col min="8" max="8" width="3" style="4" customWidth="1"/>
    <col min="9" max="9" width="1.625" style="4" customWidth="1"/>
    <col min="10" max="10" width="3.625" style="4" customWidth="1"/>
    <col min="11" max="15" width="6.625" style="4" customWidth="1"/>
    <col min="16" max="16" width="7.5" style="4" customWidth="1"/>
    <col min="17" max="24" width="6.625" style="4" customWidth="1"/>
    <col min="25" max="25" width="10.25" style="4" customWidth="1"/>
    <col min="26" max="26" width="2.625" style="4" customWidth="1"/>
    <col min="27" max="27" width="3.625" style="4" customWidth="1"/>
    <col min="28" max="28" width="11.5" style="4" hidden="1" customWidth="1"/>
    <col min="29" max="29" width="9" style="4" customWidth="1"/>
    <col min="30" max="16384" width="9" style="4"/>
  </cols>
  <sheetData>
    <row r="1" spans="1:27" ht="30" customHeight="1" x14ac:dyDescent="0.15">
      <c r="A1" s="1" t="s">
        <v>350</v>
      </c>
      <c r="B1" s="1"/>
      <c r="C1" s="2" t="s">
        <v>159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37" t="s">
        <v>359</v>
      </c>
      <c r="X1" s="238"/>
      <c r="Y1" s="238"/>
      <c r="Z1" s="238"/>
      <c r="AA1" s="3"/>
    </row>
    <row r="2" spans="1:27" ht="15" hidden="1" customHeight="1" x14ac:dyDescent="0.15">
      <c r="A2" s="1" t="s">
        <v>351</v>
      </c>
      <c r="B2" s="1"/>
      <c r="C2" s="5"/>
      <c r="D2" s="5"/>
      <c r="E2" s="5"/>
      <c r="F2" s="5"/>
      <c r="G2" s="5"/>
      <c r="H2" s="5"/>
      <c r="AA2" s="3"/>
    </row>
    <row r="3" spans="1:27" ht="30" customHeight="1" x14ac:dyDescent="0.15">
      <c r="A3" s="6" t="s">
        <v>360</v>
      </c>
      <c r="B3" s="6"/>
      <c r="C3" s="7" t="s">
        <v>361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3"/>
    </row>
    <row r="4" spans="1:27" ht="5.25" customHeight="1" x14ac:dyDescent="0.15">
      <c r="A4" s="6"/>
      <c r="B4" s="6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0"/>
    </row>
    <row r="5" spans="1:27" ht="15" customHeight="1" x14ac:dyDescent="0.15">
      <c r="A5" s="6"/>
      <c r="B5" s="11"/>
      <c r="C5" s="12" t="s">
        <v>358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7" ht="15" customHeight="1" x14ac:dyDescent="0.15">
      <c r="A6" s="6"/>
      <c r="B6" s="6"/>
      <c r="C6" s="12" t="s">
        <v>144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4"/>
    </row>
    <row r="7" spans="1:27" ht="15" customHeight="1" x14ac:dyDescent="0.15">
      <c r="A7" s="6"/>
      <c r="B7" s="6"/>
      <c r="C7" s="12" t="s">
        <v>145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4"/>
    </row>
    <row r="8" spans="1:27" s="16" customFormat="1" ht="15" hidden="1" customHeight="1" x14ac:dyDescent="0.15">
      <c r="A8" s="15"/>
      <c r="B8" s="15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4"/>
    </row>
    <row r="9" spans="1:27" ht="5.25" customHeight="1" x14ac:dyDescent="0.15">
      <c r="A9" s="6"/>
      <c r="B9" s="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</row>
    <row r="10" spans="1:27" ht="30" customHeight="1" x14ac:dyDescent="0.15">
      <c r="A10" s="6"/>
      <c r="B10" s="6"/>
    </row>
    <row r="11" spans="1:27" ht="15.75" hidden="1" customHeight="1" x14ac:dyDescent="0.15">
      <c r="A11" s="6"/>
      <c r="B11" s="6"/>
      <c r="C11" s="248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</row>
    <row r="12" spans="1:27" ht="15.75" hidden="1" customHeight="1" x14ac:dyDescent="0.15">
      <c r="A12" s="6"/>
      <c r="B12" s="6"/>
    </row>
    <row r="13" spans="1:27" ht="20.100000000000001" customHeight="1" x14ac:dyDescent="0.15">
      <c r="A13" s="6"/>
      <c r="B13" s="6"/>
      <c r="C13" s="250" t="s">
        <v>146</v>
      </c>
      <c r="D13" s="251"/>
      <c r="E13" s="251"/>
      <c r="F13" s="251"/>
      <c r="G13" s="251"/>
      <c r="H13" s="252"/>
    </row>
    <row r="14" spans="1:27" ht="15.75" customHeight="1" x14ac:dyDescent="0.15">
      <c r="A14" s="6"/>
      <c r="B14" s="6"/>
      <c r="C14" s="20"/>
      <c r="D14" s="21"/>
      <c r="E14" s="21"/>
      <c r="F14" s="21"/>
      <c r="G14" s="21"/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  <row r="15" spans="1:27" ht="15.75" hidden="1" customHeight="1" x14ac:dyDescent="0.15">
      <c r="A15" s="6"/>
      <c r="B15" s="6"/>
      <c r="C15" s="20"/>
      <c r="D15" s="21"/>
      <c r="E15" s="21"/>
      <c r="F15" s="21"/>
      <c r="G15" s="21"/>
      <c r="H15" s="21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5"/>
    </row>
    <row r="16" spans="1:27" ht="15.75" hidden="1" customHeight="1" x14ac:dyDescent="0.15">
      <c r="A16" s="6"/>
      <c r="B16" s="6"/>
      <c r="C16" s="20"/>
      <c r="D16" s="21"/>
      <c r="E16" s="21"/>
      <c r="F16" s="21"/>
      <c r="G16" s="21"/>
      <c r="H16" s="21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</row>
    <row r="17" spans="1:26" ht="15.75" hidden="1" customHeight="1" x14ac:dyDescent="0.15">
      <c r="A17" s="6"/>
      <c r="B17" s="6"/>
      <c r="C17" s="20"/>
      <c r="D17" s="21"/>
      <c r="E17" s="21"/>
      <c r="F17" s="21"/>
      <c r="G17" s="21"/>
      <c r="H17" s="21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5"/>
    </row>
    <row r="18" spans="1:26" ht="15.75" hidden="1" customHeight="1" x14ac:dyDescent="0.15">
      <c r="A18" s="6"/>
      <c r="B18" s="6"/>
      <c r="C18" s="20"/>
      <c r="D18" s="21"/>
      <c r="E18" s="21"/>
      <c r="F18" s="21"/>
      <c r="G18" s="21"/>
      <c r="H18" s="21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5"/>
    </row>
    <row r="19" spans="1:26" ht="15.75" hidden="1" customHeight="1" x14ac:dyDescent="0.15">
      <c r="A19" s="6"/>
      <c r="B19" s="6"/>
      <c r="C19" s="20"/>
      <c r="D19" s="21"/>
      <c r="E19" s="21"/>
      <c r="F19" s="21"/>
      <c r="G19" s="21"/>
      <c r="H19" s="21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/>
    </row>
    <row r="20" spans="1:26" ht="20.100000000000001" customHeight="1" x14ac:dyDescent="0.15">
      <c r="A20" s="6">
        <f>IF(TRIM($I20)="", 1001, 0)</f>
        <v>1001</v>
      </c>
      <c r="B20" s="6"/>
      <c r="C20" s="26"/>
      <c r="D20" s="27">
        <v>1</v>
      </c>
      <c r="E20" s="4" t="s">
        <v>0</v>
      </c>
      <c r="I20" s="243"/>
      <c r="J20" s="244"/>
      <c r="K20" s="244"/>
      <c r="L20" s="244"/>
      <c r="M20" s="24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5"/>
    </row>
    <row r="21" spans="1:26" ht="20.100000000000001" customHeight="1" x14ac:dyDescent="0.15">
      <c r="A21" s="6"/>
      <c r="B21" s="6"/>
      <c r="C21" s="26"/>
      <c r="D21" s="27"/>
      <c r="E21" s="24"/>
      <c r="F21" s="24"/>
      <c r="G21" s="24"/>
      <c r="H21" s="24"/>
      <c r="I21" s="28"/>
      <c r="J21" s="29" t="s">
        <v>355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5"/>
    </row>
    <row r="22" spans="1:26" ht="20.100000000000001" customHeight="1" x14ac:dyDescent="0.15">
      <c r="A22" s="6">
        <f>IF(AND(TRIM($I22)&lt;&gt;"", OR(ISERROR(FIND("@"&amp;LEFT($I22,3)&amp;"@", 都道府県3))=FALSE, ISERROR(FIND("@"&amp;LEFT($I22,4)&amp;"@",都道府県4))=FALSE))=FALSE, 1001, 0)</f>
        <v>1001</v>
      </c>
      <c r="B22" s="6"/>
      <c r="C22" s="26"/>
      <c r="D22" s="27">
        <v>2</v>
      </c>
      <c r="E22" s="4" t="s">
        <v>1</v>
      </c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5"/>
    </row>
    <row r="23" spans="1:26" ht="20.100000000000001" customHeight="1" x14ac:dyDescent="0.15">
      <c r="A23" s="6"/>
      <c r="B23" s="6"/>
      <c r="C23" s="26"/>
      <c r="D23" s="27"/>
      <c r="E23" s="24"/>
      <c r="F23" s="24"/>
      <c r="G23" s="24"/>
      <c r="H23" s="24"/>
      <c r="I23" s="28"/>
      <c r="J23" s="29" t="s">
        <v>147</v>
      </c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5"/>
    </row>
    <row r="24" spans="1:26" ht="20.100000000000001" customHeight="1" x14ac:dyDescent="0.15">
      <c r="A24" s="6">
        <f>IF(TRIM($I24)="", 1001, 0)</f>
        <v>1001</v>
      </c>
      <c r="B24" s="6"/>
      <c r="C24" s="26"/>
      <c r="D24" s="27">
        <v>3</v>
      </c>
      <c r="E24" s="4" t="s">
        <v>2</v>
      </c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5"/>
    </row>
    <row r="25" spans="1:26" ht="20.100000000000001" customHeight="1" x14ac:dyDescent="0.15">
      <c r="A25" s="6"/>
      <c r="B25" s="6"/>
      <c r="C25" s="30"/>
      <c r="D25" s="24"/>
      <c r="E25" s="24"/>
      <c r="F25" s="24"/>
      <c r="G25" s="24"/>
      <c r="H25" s="24"/>
      <c r="I25" s="28"/>
      <c r="J25" s="29" t="s">
        <v>348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5"/>
    </row>
    <row r="26" spans="1:26" ht="20.100000000000001" customHeight="1" x14ac:dyDescent="0.15">
      <c r="A26" s="6">
        <f>IF(TRIM($I26)="", 1001, 0)</f>
        <v>1001</v>
      </c>
      <c r="B26" s="6"/>
      <c r="C26" s="26"/>
      <c r="D26" s="27">
        <v>4</v>
      </c>
      <c r="E26" s="4" t="s">
        <v>3</v>
      </c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5"/>
    </row>
    <row r="27" spans="1:26" ht="20.100000000000001" customHeight="1" x14ac:dyDescent="0.15">
      <c r="A27" s="6"/>
      <c r="B27" s="6"/>
      <c r="C27" s="30"/>
      <c r="D27" s="24"/>
      <c r="E27" s="24"/>
      <c r="F27" s="24"/>
      <c r="G27" s="24"/>
      <c r="H27" s="24"/>
      <c r="I27" s="28"/>
      <c r="J27" s="29" t="s">
        <v>337</v>
      </c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1"/>
    </row>
    <row r="28" spans="1:26" ht="20.100000000000001" customHeight="1" x14ac:dyDescent="0.15">
      <c r="A28" s="6">
        <f>IF(TRIM($I28)="", 1001, 0)</f>
        <v>1001</v>
      </c>
      <c r="B28" s="6"/>
      <c r="C28" s="26"/>
      <c r="D28" s="27">
        <v>5</v>
      </c>
      <c r="E28" s="4" t="s">
        <v>85</v>
      </c>
      <c r="I28" s="242"/>
      <c r="J28" s="242"/>
      <c r="K28" s="242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5"/>
    </row>
    <row r="29" spans="1:26" ht="20.100000000000001" customHeight="1" x14ac:dyDescent="0.15">
      <c r="A29" s="6"/>
      <c r="B29" s="6"/>
      <c r="C29" s="30"/>
      <c r="D29" s="24"/>
      <c r="E29" s="24"/>
      <c r="F29" s="24"/>
      <c r="G29" s="24"/>
      <c r="H29" s="24"/>
      <c r="I29" s="28"/>
      <c r="J29" s="29" t="s">
        <v>124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31"/>
    </row>
    <row r="30" spans="1:26" ht="20.100000000000001" customHeight="1" x14ac:dyDescent="0.15">
      <c r="A30" s="6">
        <f>IF(TRIM($I30)="", 1001, 0)</f>
        <v>1001</v>
      </c>
      <c r="B30" s="6"/>
      <c r="C30" s="26"/>
      <c r="D30" s="27">
        <v>6</v>
      </c>
      <c r="E30" s="4" t="s">
        <v>4</v>
      </c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5"/>
    </row>
    <row r="31" spans="1:26" ht="20.100000000000001" customHeight="1" x14ac:dyDescent="0.15">
      <c r="A31" s="6"/>
      <c r="B31" s="6"/>
      <c r="C31" s="30"/>
      <c r="D31" s="24"/>
      <c r="E31" s="24"/>
      <c r="F31" s="24"/>
      <c r="G31" s="24"/>
      <c r="H31" s="24"/>
      <c r="I31" s="28"/>
      <c r="J31" s="29" t="s">
        <v>12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1"/>
    </row>
    <row r="32" spans="1:26" ht="20.100000000000001" customHeight="1" x14ac:dyDescent="0.15">
      <c r="A32" s="6">
        <f>IF(TRIM($I32)="", 1001, 0)</f>
        <v>1001</v>
      </c>
      <c r="B32" s="6"/>
      <c r="C32" s="26"/>
      <c r="D32" s="27">
        <v>7</v>
      </c>
      <c r="E32" s="4" t="s">
        <v>5</v>
      </c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5"/>
    </row>
    <row r="33" spans="1:26" ht="20.100000000000001" customHeight="1" x14ac:dyDescent="0.15">
      <c r="A33" s="6"/>
      <c r="B33" s="6"/>
      <c r="C33" s="30"/>
      <c r="D33" s="24"/>
      <c r="E33" s="24"/>
      <c r="F33" s="24"/>
      <c r="G33" s="24"/>
      <c r="H33" s="24"/>
      <c r="I33" s="28"/>
      <c r="J33" s="29" t="s">
        <v>13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5"/>
    </row>
    <row r="34" spans="1:26" ht="20.100000000000001" customHeight="1" x14ac:dyDescent="0.15">
      <c r="A34" s="6">
        <f>IF(NOT(AND(TRIM($I34)&lt;&gt;"",ISNUMBER(VALUE(SUBSTITUTE($I34,"-",""))))), 1001, 0)</f>
        <v>1001</v>
      </c>
      <c r="B34" s="6"/>
      <c r="C34" s="26"/>
      <c r="D34" s="27">
        <v>8</v>
      </c>
      <c r="E34" s="4" t="s">
        <v>6</v>
      </c>
      <c r="I34" s="242"/>
      <c r="J34" s="242"/>
      <c r="K34" s="242"/>
      <c r="L34" s="242"/>
      <c r="M34" s="242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5"/>
    </row>
    <row r="35" spans="1:26" ht="20.100000000000001" customHeight="1" x14ac:dyDescent="0.15">
      <c r="A35" s="6"/>
      <c r="B35" s="6"/>
      <c r="C35" s="30"/>
      <c r="D35" s="24"/>
      <c r="E35" s="24"/>
      <c r="F35" s="24"/>
      <c r="G35" s="24"/>
      <c r="H35" s="24"/>
      <c r="I35" s="28"/>
      <c r="J35" s="29" t="s">
        <v>338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5"/>
    </row>
    <row r="36" spans="1:26" ht="20.100000000000001" customHeight="1" x14ac:dyDescent="0.15">
      <c r="A36" s="6">
        <f>IF(NOT(AND(TRIM($I36)&lt;&gt;"",ISNUMBER(VALUE(SUBSTITUTE($I36,"-",""))))), 1001, 0)</f>
        <v>1001</v>
      </c>
      <c r="B36" s="6"/>
      <c r="C36" s="26"/>
      <c r="D36" s="27">
        <v>9</v>
      </c>
      <c r="E36" s="4" t="s">
        <v>7</v>
      </c>
      <c r="I36" s="242"/>
      <c r="J36" s="244"/>
      <c r="K36" s="244"/>
      <c r="L36" s="244"/>
      <c r="M36" s="24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5"/>
    </row>
    <row r="37" spans="1:26" ht="20.100000000000001" customHeight="1" x14ac:dyDescent="0.15">
      <c r="A37" s="6"/>
      <c r="B37" s="6"/>
      <c r="C37" s="30"/>
      <c r="D37" s="24"/>
      <c r="E37" s="24"/>
      <c r="F37" s="24"/>
      <c r="G37" s="24"/>
      <c r="H37" s="24"/>
      <c r="I37" s="28"/>
      <c r="J37" s="29" t="s">
        <v>338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5"/>
    </row>
    <row r="38" spans="1:26" ht="20.100000000000001" customHeight="1" x14ac:dyDescent="0.15">
      <c r="A38" s="6">
        <f>IF(TRIM($I38)="", 1001, 0)</f>
        <v>1001</v>
      </c>
      <c r="B38" s="6"/>
      <c r="C38" s="26"/>
      <c r="D38" s="27">
        <v>10</v>
      </c>
      <c r="E38" s="4" t="s">
        <v>10</v>
      </c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242"/>
      <c r="W38" s="242"/>
      <c r="X38" s="242"/>
      <c r="Y38" s="242"/>
      <c r="Z38" s="25"/>
    </row>
    <row r="39" spans="1:26" ht="20.100000000000001" customHeight="1" x14ac:dyDescent="0.15">
      <c r="A39" s="6"/>
      <c r="B39" s="6"/>
      <c r="C39" s="30"/>
      <c r="D39" s="24"/>
      <c r="E39" s="24"/>
      <c r="F39" s="24"/>
      <c r="G39" s="24"/>
      <c r="H39" s="24"/>
      <c r="I39" s="28"/>
      <c r="J39" s="29" t="s">
        <v>352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5"/>
    </row>
    <row r="40" spans="1:26" ht="20.100000000000001" customHeight="1" x14ac:dyDescent="0.15">
      <c r="A40" s="6">
        <f>IF(AND($I40&lt;&gt;"一致する", $I40&lt;&gt;"一致しない"), 1001, 0)</f>
        <v>0</v>
      </c>
      <c r="B40" s="6"/>
      <c r="C40" s="26"/>
      <c r="D40" s="27">
        <v>11</v>
      </c>
      <c r="E40" s="4" t="s">
        <v>330</v>
      </c>
      <c r="I40" s="242" t="s">
        <v>343</v>
      </c>
      <c r="J40" s="253"/>
      <c r="K40" s="253"/>
      <c r="L40" s="253"/>
      <c r="M40" s="253"/>
      <c r="N40" s="32"/>
      <c r="O40" s="32"/>
      <c r="P40" s="32"/>
      <c r="Q40" s="32"/>
      <c r="R40" s="32"/>
      <c r="S40" s="32"/>
      <c r="T40" s="32"/>
      <c r="U40" s="32"/>
      <c r="V40" s="24"/>
      <c r="W40" s="24"/>
      <c r="X40" s="24"/>
      <c r="Z40" s="33"/>
    </row>
    <row r="41" spans="1:26" ht="20.100000000000001" customHeight="1" x14ac:dyDescent="0.15">
      <c r="A41" s="6"/>
      <c r="B41" s="6"/>
      <c r="C41" s="30"/>
      <c r="D41" s="24"/>
      <c r="E41" s="24"/>
      <c r="F41" s="24"/>
      <c r="G41" s="24"/>
      <c r="H41" s="24"/>
      <c r="I41" s="34"/>
      <c r="J41" s="35" t="s">
        <v>346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33"/>
    </row>
    <row r="42" spans="1:26" ht="20.100000000000001" customHeight="1" x14ac:dyDescent="0.15">
      <c r="A42" s="6"/>
      <c r="B42" s="6"/>
      <c r="C42" s="36"/>
      <c r="D42" s="37"/>
      <c r="E42" s="37"/>
      <c r="F42" s="37"/>
      <c r="G42" s="37"/>
      <c r="H42" s="3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9"/>
    </row>
    <row r="43" spans="1:26" ht="20.100000000000001" customHeight="1" x14ac:dyDescent="0.15">
      <c r="A43" s="6"/>
      <c r="B43" s="6"/>
      <c r="C43" s="24"/>
      <c r="D43" s="24"/>
      <c r="E43" s="24"/>
      <c r="F43" s="24"/>
      <c r="G43" s="24"/>
      <c r="H43" s="24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24"/>
    </row>
    <row r="44" spans="1:26" ht="15.75" hidden="1" customHeight="1" x14ac:dyDescent="0.15">
      <c r="A44" s="6"/>
      <c r="B44" s="6"/>
      <c r="C44" s="24"/>
      <c r="D44" s="24"/>
      <c r="E44" s="24"/>
      <c r="F44" s="24"/>
      <c r="G44" s="24"/>
      <c r="H44" s="24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24"/>
    </row>
    <row r="45" spans="1:26" ht="15.75" hidden="1" customHeight="1" x14ac:dyDescent="0.15">
      <c r="A45" s="6"/>
      <c r="B45" s="6"/>
      <c r="C45" s="24"/>
      <c r="D45" s="24"/>
      <c r="E45" s="24"/>
      <c r="F45" s="24"/>
      <c r="G45" s="24"/>
      <c r="H45" s="24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24"/>
    </row>
    <row r="46" spans="1:26" ht="15.75" hidden="1" customHeight="1" x14ac:dyDescent="0.15">
      <c r="A46" s="6"/>
      <c r="B46" s="6"/>
      <c r="C46" s="24"/>
      <c r="D46" s="24"/>
      <c r="E46" s="24"/>
      <c r="F46" s="24"/>
      <c r="G46" s="24"/>
      <c r="H46" s="24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24"/>
    </row>
    <row r="47" spans="1:26" ht="15.75" hidden="1" customHeight="1" x14ac:dyDescent="0.15">
      <c r="A47" s="6"/>
      <c r="B47" s="6"/>
      <c r="C47" s="24"/>
      <c r="D47" s="24"/>
      <c r="E47" s="24"/>
      <c r="F47" s="24"/>
      <c r="G47" s="24"/>
      <c r="H47" s="24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24"/>
    </row>
    <row r="48" spans="1:26" ht="15.75" hidden="1" customHeight="1" x14ac:dyDescent="0.15">
      <c r="A48" s="6"/>
      <c r="B48" s="6"/>
      <c r="C48" s="24"/>
      <c r="D48" s="24"/>
      <c r="E48" s="24"/>
      <c r="F48" s="24"/>
      <c r="G48" s="24"/>
      <c r="H48" s="24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24"/>
    </row>
    <row r="49" spans="1:26" ht="15.75" hidden="1" customHeight="1" x14ac:dyDescent="0.15">
      <c r="A49" s="6"/>
      <c r="B49" s="6"/>
      <c r="C49" s="24"/>
      <c r="D49" s="24"/>
      <c r="E49" s="24"/>
      <c r="F49" s="24"/>
      <c r="G49" s="24"/>
      <c r="H49" s="24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24"/>
    </row>
    <row r="50" spans="1:26" ht="15.75" hidden="1" customHeight="1" x14ac:dyDescent="0.15">
      <c r="A50" s="6"/>
      <c r="B50" s="6"/>
      <c r="C50" s="24"/>
      <c r="D50" s="24"/>
      <c r="E50" s="24"/>
      <c r="F50" s="24"/>
      <c r="G50" s="24"/>
      <c r="H50" s="24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24"/>
    </row>
    <row r="51" spans="1:26" ht="15.75" hidden="1" customHeight="1" x14ac:dyDescent="0.15">
      <c r="A51" s="6"/>
      <c r="B51" s="6"/>
      <c r="C51" s="24"/>
      <c r="D51" s="24"/>
      <c r="E51" s="24"/>
      <c r="F51" s="24"/>
      <c r="G51" s="24"/>
      <c r="H51" s="24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24"/>
    </row>
    <row r="52" spans="1:26" ht="15.75" hidden="1" customHeight="1" x14ac:dyDescent="0.15">
      <c r="A52" s="6"/>
      <c r="B52" s="6"/>
      <c r="C52" s="24"/>
      <c r="D52" s="24"/>
      <c r="E52" s="24"/>
      <c r="F52" s="24"/>
      <c r="G52" s="24"/>
      <c r="H52" s="24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24"/>
    </row>
    <row r="53" spans="1:26" ht="15.75" hidden="1" customHeight="1" x14ac:dyDescent="0.15">
      <c r="A53" s="6"/>
      <c r="B53" s="6"/>
      <c r="C53" s="24"/>
      <c r="D53" s="24"/>
      <c r="E53" s="24"/>
      <c r="F53" s="24"/>
      <c r="G53" s="24"/>
      <c r="H53" s="24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24"/>
    </row>
    <row r="54" spans="1:26" ht="15.75" hidden="1" customHeight="1" x14ac:dyDescent="0.15">
      <c r="A54" s="6"/>
      <c r="B54" s="6"/>
      <c r="C54" s="24"/>
      <c r="D54" s="24"/>
      <c r="E54" s="24"/>
      <c r="F54" s="24"/>
      <c r="G54" s="24"/>
      <c r="H54" s="24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24"/>
    </row>
    <row r="55" spans="1:26" ht="15.75" hidden="1" customHeight="1" x14ac:dyDescent="0.15">
      <c r="A55" s="6"/>
      <c r="B55" s="6"/>
      <c r="C55" s="24"/>
      <c r="D55" s="24"/>
      <c r="E55" s="24"/>
      <c r="F55" s="24"/>
      <c r="G55" s="24"/>
      <c r="H55" s="24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24"/>
    </row>
    <row r="56" spans="1:26" ht="15.75" hidden="1" customHeight="1" x14ac:dyDescent="0.15">
      <c r="A56" s="6"/>
      <c r="B56" s="6"/>
      <c r="C56" s="24"/>
      <c r="D56" s="24"/>
      <c r="E56" s="24"/>
      <c r="F56" s="24"/>
      <c r="G56" s="24"/>
      <c r="H56" s="24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24"/>
    </row>
    <row r="57" spans="1:26" ht="15.75" hidden="1" customHeight="1" x14ac:dyDescent="0.15">
      <c r="A57" s="6"/>
      <c r="B57" s="6"/>
      <c r="C57" s="24"/>
      <c r="D57" s="24"/>
      <c r="E57" s="24"/>
      <c r="F57" s="24"/>
      <c r="G57" s="24"/>
      <c r="H57" s="24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24"/>
    </row>
    <row r="58" spans="1:26" ht="15.75" hidden="1" customHeight="1" x14ac:dyDescent="0.15">
      <c r="A58" s="6"/>
      <c r="B58" s="6"/>
      <c r="C58" s="24"/>
      <c r="D58" s="24"/>
      <c r="E58" s="24"/>
      <c r="F58" s="24"/>
      <c r="G58" s="24"/>
      <c r="H58" s="24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24"/>
    </row>
    <row r="59" spans="1:26" ht="20.100000000000001" customHeight="1" x14ac:dyDescent="0.15">
      <c r="A59" s="6"/>
      <c r="B59" s="6"/>
      <c r="C59" s="24"/>
      <c r="D59" s="24"/>
      <c r="E59" s="24"/>
      <c r="F59" s="24"/>
      <c r="G59" s="24"/>
      <c r="H59" s="24"/>
      <c r="I59" s="41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20.100000000000001" customHeight="1" x14ac:dyDescent="0.15">
      <c r="A60" s="6"/>
      <c r="B60" s="6"/>
      <c r="C60" s="239" t="s">
        <v>148</v>
      </c>
      <c r="D60" s="240"/>
      <c r="E60" s="240"/>
      <c r="F60" s="240"/>
      <c r="G60" s="240"/>
      <c r="H60" s="241"/>
      <c r="I60" s="42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20.100000000000001" customHeight="1" x14ac:dyDescent="0.15">
      <c r="A61" s="6"/>
      <c r="B61" s="6"/>
      <c r="C61" s="43"/>
      <c r="D61" s="44"/>
      <c r="E61" s="44"/>
      <c r="F61" s="44"/>
      <c r="G61" s="44"/>
      <c r="H61" s="44"/>
      <c r="Z61" s="45"/>
    </row>
    <row r="62" spans="1:26" ht="20.100000000000001" customHeight="1" x14ac:dyDescent="0.15">
      <c r="A62" s="6"/>
      <c r="B62" s="6"/>
      <c r="C62" s="43"/>
      <c r="D62" s="46" t="s">
        <v>342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33"/>
    </row>
    <row r="63" spans="1:26" ht="20.100000000000001" customHeight="1" x14ac:dyDescent="0.15">
      <c r="A63" s="6">
        <f>IF(AND($I63&lt;&gt;"しない", $I63&lt;&gt;"する"), 1001, 0)</f>
        <v>1001</v>
      </c>
      <c r="B63" s="6"/>
      <c r="C63" s="20"/>
      <c r="D63" s="27">
        <v>1</v>
      </c>
      <c r="E63" s="24" t="s">
        <v>149</v>
      </c>
      <c r="F63" s="24"/>
      <c r="G63" s="24"/>
      <c r="H63" s="24"/>
      <c r="I63" s="242"/>
      <c r="J63" s="253"/>
      <c r="K63" s="253"/>
      <c r="L63" s="253"/>
      <c r="M63" s="253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5"/>
    </row>
    <row r="64" spans="1:26" ht="20.100000000000001" customHeight="1" x14ac:dyDescent="0.15">
      <c r="A64" s="6"/>
      <c r="B64" s="6"/>
      <c r="C64" s="20"/>
      <c r="D64" s="24"/>
      <c r="E64" s="24"/>
      <c r="F64" s="24"/>
      <c r="G64" s="24"/>
      <c r="H64" s="24"/>
      <c r="I64" s="34"/>
      <c r="J64" s="29" t="s">
        <v>331</v>
      </c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5"/>
    </row>
    <row r="65" spans="1:26" ht="15.75" hidden="1" customHeight="1" x14ac:dyDescent="0.15">
      <c r="A65" s="6"/>
      <c r="B65" s="6"/>
      <c r="C65" s="20"/>
      <c r="D65" s="24"/>
      <c r="E65" s="24"/>
      <c r="F65" s="24"/>
      <c r="G65" s="24"/>
      <c r="H65" s="24"/>
      <c r="I65" s="34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25"/>
    </row>
    <row r="66" spans="1:26" ht="15.75" hidden="1" customHeight="1" x14ac:dyDescent="0.15">
      <c r="A66" s="6"/>
      <c r="B66" s="6"/>
      <c r="C66" s="20"/>
      <c r="D66" s="24"/>
      <c r="E66" s="24"/>
      <c r="F66" s="24"/>
      <c r="G66" s="24"/>
      <c r="H66" s="24"/>
      <c r="I66" s="34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25"/>
    </row>
    <row r="67" spans="1:26" ht="15.75" hidden="1" customHeight="1" x14ac:dyDescent="0.15">
      <c r="A67" s="6"/>
      <c r="B67" s="6"/>
      <c r="C67" s="20"/>
      <c r="D67" s="24"/>
      <c r="E67" s="24"/>
      <c r="F67" s="24"/>
      <c r="G67" s="24"/>
      <c r="H67" s="24"/>
      <c r="I67" s="34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25"/>
    </row>
    <row r="68" spans="1:26" ht="15.75" hidden="1" customHeight="1" x14ac:dyDescent="0.15">
      <c r="A68" s="6"/>
      <c r="B68" s="6"/>
      <c r="C68" s="20"/>
      <c r="D68" s="24"/>
      <c r="E68" s="24"/>
      <c r="F68" s="24"/>
      <c r="G68" s="24"/>
      <c r="H68" s="24"/>
      <c r="I68" s="34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25"/>
    </row>
    <row r="69" spans="1:26" ht="20.100000000000001" customHeight="1" x14ac:dyDescent="0.15">
      <c r="A69" s="6">
        <f>IF(OR(AND($I63="する",TRIM($I69)=""),AND($I63="しない",NOT(ISBLANK($I69)))), 1001, 0)</f>
        <v>0</v>
      </c>
      <c r="B69" s="6"/>
      <c r="C69" s="26"/>
      <c r="D69" s="27">
        <v>2</v>
      </c>
      <c r="E69" s="4" t="s">
        <v>0</v>
      </c>
      <c r="I69" s="243"/>
      <c r="J69" s="244"/>
      <c r="K69" s="244"/>
      <c r="L69" s="244"/>
      <c r="M69" s="24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5"/>
    </row>
    <row r="70" spans="1:26" ht="20.100000000000001" customHeight="1" x14ac:dyDescent="0.15">
      <c r="A70" s="6"/>
      <c r="B70" s="6"/>
      <c r="C70" s="26"/>
      <c r="D70" s="27"/>
      <c r="E70" s="24"/>
      <c r="F70" s="24"/>
      <c r="G70" s="24"/>
      <c r="H70" s="24"/>
      <c r="I70" s="28"/>
      <c r="J70" s="29" t="s">
        <v>355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5"/>
    </row>
    <row r="71" spans="1:26" ht="20.100000000000001" customHeight="1" x14ac:dyDescent="0.15">
      <c r="A71" s="6">
        <f>IF(OR(AND($I63="する",AND($I71&lt;&gt;"", OR(ISERROR(FIND("@"&amp;LEFT($I71,3)&amp;"@", 都道府県3))=FALSE, ISERROR(FIND("@"&amp;LEFT($I71,4)&amp;"@",都道府県4))=FALSE))=FALSE),AND($I63="しない",NOT(ISBLANK($I71)))), 1001, 0)</f>
        <v>0</v>
      </c>
      <c r="B71" s="6"/>
      <c r="C71" s="26"/>
      <c r="D71" s="27">
        <v>3</v>
      </c>
      <c r="E71" s="4" t="s">
        <v>1</v>
      </c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5"/>
    </row>
    <row r="72" spans="1:26" ht="20.100000000000001" customHeight="1" x14ac:dyDescent="0.15">
      <c r="A72" s="6"/>
      <c r="B72" s="6"/>
      <c r="C72" s="26"/>
      <c r="D72" s="27"/>
      <c r="E72" s="24"/>
      <c r="F72" s="24"/>
      <c r="G72" s="24"/>
      <c r="H72" s="24"/>
      <c r="I72" s="28"/>
      <c r="J72" s="29" t="s">
        <v>147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5"/>
    </row>
    <row r="73" spans="1:26" ht="20.100000000000001" customHeight="1" x14ac:dyDescent="0.15">
      <c r="A73" s="6">
        <f>IF(OR(AND($I63="する",TRIM($I73)=""),AND($I63="しない",NOT(ISBLANK($I73)))), 1001, 0)</f>
        <v>0</v>
      </c>
      <c r="B73" s="6"/>
      <c r="C73" s="26"/>
      <c r="D73" s="27">
        <v>4</v>
      </c>
      <c r="E73" s="4" t="s">
        <v>2</v>
      </c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5"/>
    </row>
    <row r="74" spans="1:26" ht="30" customHeight="1" x14ac:dyDescent="0.15">
      <c r="A74" s="6"/>
      <c r="B74" s="6"/>
      <c r="C74" s="30"/>
      <c r="D74" s="24"/>
      <c r="E74" s="24"/>
      <c r="F74" s="24"/>
      <c r="G74" s="24"/>
      <c r="H74" s="24"/>
      <c r="I74" s="28"/>
      <c r="J74" s="245" t="s">
        <v>335</v>
      </c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5"/>
    </row>
    <row r="75" spans="1:26" ht="20.100000000000001" customHeight="1" x14ac:dyDescent="0.15">
      <c r="A75" s="6">
        <f>IF(OR(AND($I63="する",TRIM($I75)=""),AND($I63="しない",NOT(ISBLANK($I75)))), 1001, 0)</f>
        <v>0</v>
      </c>
      <c r="B75" s="6"/>
      <c r="C75" s="26"/>
      <c r="D75" s="27">
        <v>5</v>
      </c>
      <c r="E75" s="4" t="s">
        <v>3</v>
      </c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5"/>
    </row>
    <row r="76" spans="1:26" ht="30" customHeight="1" x14ac:dyDescent="0.15">
      <c r="A76" s="6"/>
      <c r="B76" s="6"/>
      <c r="C76" s="30"/>
      <c r="D76" s="24"/>
      <c r="E76" s="24"/>
      <c r="F76" s="24"/>
      <c r="G76" s="24"/>
      <c r="H76" s="24"/>
      <c r="I76" s="28"/>
      <c r="J76" s="245" t="s">
        <v>336</v>
      </c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5"/>
    </row>
    <row r="77" spans="1:26" ht="20.100000000000001" customHeight="1" x14ac:dyDescent="0.15">
      <c r="A77" s="6">
        <f>IF(OR(AND($I63="する",TRIM($I77)=""),AND($I63="しない",NOT(ISBLANK($I77)))), 1001, 0)</f>
        <v>0</v>
      </c>
      <c r="B77" s="6"/>
      <c r="C77" s="26"/>
      <c r="D77" s="27">
        <v>6</v>
      </c>
      <c r="E77" s="4" t="s">
        <v>87</v>
      </c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5"/>
    </row>
    <row r="78" spans="1:26" ht="20.100000000000001" customHeight="1" x14ac:dyDescent="0.15">
      <c r="A78" s="6"/>
      <c r="B78" s="6"/>
      <c r="C78" s="30"/>
      <c r="D78" s="24"/>
      <c r="E78" s="24"/>
      <c r="F78" s="24"/>
      <c r="G78" s="24"/>
      <c r="H78" s="24"/>
      <c r="I78" s="28"/>
      <c r="J78" s="35" t="s">
        <v>347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5"/>
    </row>
    <row r="79" spans="1:26" ht="20.100000000000001" customHeight="1" x14ac:dyDescent="0.15">
      <c r="A79" s="6">
        <f>IF(OR(AND($I63="する",TRIM($I79)=""),AND($I63="しない",NOT(ISBLANK($I79)))), 1001, 0)</f>
        <v>0</v>
      </c>
      <c r="B79" s="6"/>
      <c r="C79" s="26"/>
      <c r="D79" s="27">
        <v>7</v>
      </c>
      <c r="E79" s="4" t="s">
        <v>88</v>
      </c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5"/>
    </row>
    <row r="80" spans="1:26" ht="20.100000000000001" customHeight="1" x14ac:dyDescent="0.15">
      <c r="A80" s="6"/>
      <c r="B80" s="6"/>
      <c r="C80" s="30"/>
      <c r="D80" s="24"/>
      <c r="E80" s="24"/>
      <c r="F80" s="24"/>
      <c r="G80" s="24"/>
      <c r="H80" s="24"/>
      <c r="I80" s="28"/>
      <c r="J80" s="29" t="s">
        <v>12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5"/>
    </row>
    <row r="81" spans="1:26" ht="20.100000000000001" customHeight="1" x14ac:dyDescent="0.15">
      <c r="A81" s="6">
        <f>IF(OR(AND($I63="する",TRIM($I81)=""),AND($I63="しない",NOT(ISBLANK($I81)))), 1001, 0)</f>
        <v>0</v>
      </c>
      <c r="B81" s="6"/>
      <c r="C81" s="26"/>
      <c r="D81" s="27">
        <v>8</v>
      </c>
      <c r="E81" s="4" t="s">
        <v>89</v>
      </c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5"/>
    </row>
    <row r="82" spans="1:26" ht="20.100000000000001" customHeight="1" x14ac:dyDescent="0.15">
      <c r="A82" s="6"/>
      <c r="B82" s="6"/>
      <c r="C82" s="30"/>
      <c r="D82" s="24"/>
      <c r="E82" s="24"/>
      <c r="F82" s="24"/>
      <c r="G82" s="24"/>
      <c r="H82" s="24"/>
      <c r="I82" s="28"/>
      <c r="J82" s="29" t="s">
        <v>13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5"/>
    </row>
    <row r="83" spans="1:26" ht="20.100000000000001" customHeight="1" x14ac:dyDescent="0.15">
      <c r="A83" s="6">
        <f>IF(OR(AND($I63="する",NOT(AND(TRIM($I83)&lt;&gt;"",ISNUMBER(VALUE(SUBSTITUTE($I83,"-","")))))), AND($I63="しない",NOT(ISBLANK($I83)))), 1001, 0)</f>
        <v>0</v>
      </c>
      <c r="B83" s="6"/>
      <c r="C83" s="26"/>
      <c r="D83" s="27">
        <v>9</v>
      </c>
      <c r="E83" s="4" t="s">
        <v>6</v>
      </c>
      <c r="I83" s="242"/>
      <c r="J83" s="242"/>
      <c r="K83" s="242"/>
      <c r="L83" s="242"/>
      <c r="M83" s="242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5"/>
    </row>
    <row r="84" spans="1:26" ht="20.100000000000001" customHeight="1" x14ac:dyDescent="0.15">
      <c r="A84" s="6"/>
      <c r="B84" s="6"/>
      <c r="C84" s="30"/>
      <c r="D84" s="24"/>
      <c r="E84" s="24"/>
      <c r="F84" s="24"/>
      <c r="G84" s="24"/>
      <c r="H84" s="24"/>
      <c r="I84" s="28"/>
      <c r="J84" s="29" t="s">
        <v>338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5"/>
    </row>
    <row r="85" spans="1:26" ht="20.100000000000001" customHeight="1" x14ac:dyDescent="0.15">
      <c r="A85" s="6">
        <f>IF(OR(AND($I63="する",NOT(AND(TRIM($I85)&lt;&gt;"",ISNUMBER(VALUE(SUBSTITUTE($I85,"-","")))))), AND($I63="しない",NOT(ISBLANK($I85)))), 1001, 0)</f>
        <v>0</v>
      </c>
      <c r="B85" s="6"/>
      <c r="C85" s="26"/>
      <c r="D85" s="27">
        <v>10</v>
      </c>
      <c r="E85" s="4" t="s">
        <v>7</v>
      </c>
      <c r="I85" s="242"/>
      <c r="J85" s="242"/>
      <c r="K85" s="242"/>
      <c r="L85" s="242"/>
      <c r="M85" s="242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5"/>
    </row>
    <row r="86" spans="1:26" s="53" customFormat="1" ht="20.100000000000001" customHeight="1" x14ac:dyDescent="0.15">
      <c r="A86" s="49"/>
      <c r="B86" s="49"/>
      <c r="C86" s="50"/>
      <c r="D86" s="51"/>
      <c r="E86" s="51"/>
      <c r="F86" s="51"/>
      <c r="G86" s="51"/>
      <c r="H86" s="51"/>
      <c r="I86" s="28"/>
      <c r="J86" s="29" t="s">
        <v>338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52"/>
    </row>
    <row r="87" spans="1:26" ht="20.100000000000001" customHeight="1" x14ac:dyDescent="0.15">
      <c r="A87" s="6">
        <f>IF(OR(AND($I63="する", TRIM($I87)=""),AND($I63="しない", NOT(ISBLANK($I87)))), 1001, 0)</f>
        <v>0</v>
      </c>
      <c r="B87" s="6"/>
      <c r="C87" s="26"/>
      <c r="D87" s="27">
        <v>11</v>
      </c>
      <c r="E87" s="4" t="s">
        <v>10</v>
      </c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  <c r="Z87" s="25"/>
    </row>
    <row r="88" spans="1:26" ht="20.100000000000001" customHeight="1" x14ac:dyDescent="0.15">
      <c r="A88" s="6"/>
      <c r="B88" s="6"/>
      <c r="C88" s="30"/>
      <c r="D88" s="24"/>
      <c r="E88" s="24"/>
      <c r="F88" s="24"/>
      <c r="G88" s="24"/>
      <c r="H88" s="24"/>
      <c r="I88" s="28"/>
      <c r="J88" s="29" t="s">
        <v>353</v>
      </c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5"/>
    </row>
    <row r="89" spans="1:26" ht="20.100000000000001" customHeight="1" x14ac:dyDescent="0.15">
      <c r="A89" s="6"/>
      <c r="B89" s="6"/>
      <c r="C89" s="36"/>
      <c r="D89" s="37"/>
      <c r="E89" s="37"/>
      <c r="F89" s="37"/>
      <c r="G89" s="37"/>
      <c r="H89" s="37"/>
      <c r="I89" s="54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9"/>
    </row>
    <row r="90" spans="1:26" ht="20.100000000000001" customHeight="1" x14ac:dyDescent="0.15">
      <c r="A90" s="6"/>
      <c r="B90" s="6"/>
      <c r="C90" s="24"/>
      <c r="D90" s="24"/>
      <c r="E90" s="24"/>
      <c r="F90" s="24"/>
      <c r="G90" s="24"/>
      <c r="H90" s="24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24"/>
    </row>
    <row r="91" spans="1:26" ht="15.75" hidden="1" customHeight="1" x14ac:dyDescent="0.15">
      <c r="A91" s="6"/>
      <c r="B91" s="6"/>
      <c r="C91" s="24"/>
      <c r="D91" s="24"/>
      <c r="E91" s="24"/>
      <c r="F91" s="24"/>
      <c r="G91" s="24"/>
      <c r="H91" s="24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24"/>
    </row>
    <row r="92" spans="1:26" ht="15.75" hidden="1" customHeight="1" x14ac:dyDescent="0.15">
      <c r="A92" s="6"/>
      <c r="B92" s="6"/>
      <c r="C92" s="24"/>
      <c r="D92" s="24"/>
      <c r="E92" s="24"/>
      <c r="F92" s="24"/>
      <c r="G92" s="24"/>
      <c r="H92" s="24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24"/>
    </row>
    <row r="93" spans="1:26" ht="15.75" hidden="1" customHeight="1" x14ac:dyDescent="0.15">
      <c r="A93" s="6"/>
      <c r="B93" s="6"/>
      <c r="C93" s="24"/>
      <c r="D93" s="24"/>
      <c r="E93" s="24"/>
      <c r="F93" s="24"/>
      <c r="G93" s="24"/>
      <c r="H93" s="24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24"/>
    </row>
    <row r="94" spans="1:26" ht="15.75" hidden="1" customHeight="1" x14ac:dyDescent="0.15">
      <c r="A94" s="6"/>
      <c r="B94" s="6"/>
      <c r="C94" s="24"/>
      <c r="D94" s="24"/>
      <c r="E94" s="24"/>
      <c r="F94" s="24"/>
      <c r="G94" s="24"/>
      <c r="H94" s="24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24"/>
    </row>
    <row r="95" spans="1:26" ht="15.75" hidden="1" customHeight="1" x14ac:dyDescent="0.15">
      <c r="A95" s="6"/>
      <c r="B95" s="6"/>
      <c r="C95" s="24"/>
      <c r="D95" s="24"/>
      <c r="E95" s="24"/>
      <c r="F95" s="24"/>
      <c r="G95" s="24"/>
      <c r="H95" s="24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24"/>
    </row>
    <row r="96" spans="1:26" ht="15.75" hidden="1" customHeight="1" x14ac:dyDescent="0.15">
      <c r="A96" s="6"/>
      <c r="B96" s="6"/>
      <c r="C96" s="24"/>
      <c r="D96" s="24"/>
      <c r="E96" s="24"/>
      <c r="F96" s="24"/>
      <c r="G96" s="24"/>
      <c r="H96" s="24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24"/>
    </row>
    <row r="97" spans="1:26" ht="15.75" hidden="1" customHeight="1" x14ac:dyDescent="0.15">
      <c r="A97" s="6"/>
      <c r="B97" s="6"/>
      <c r="C97" s="24"/>
      <c r="D97" s="24"/>
      <c r="E97" s="24"/>
      <c r="F97" s="24"/>
      <c r="G97" s="24"/>
      <c r="H97" s="24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24"/>
    </row>
    <row r="98" spans="1:26" ht="15.75" hidden="1" customHeight="1" x14ac:dyDescent="0.15">
      <c r="A98" s="6"/>
      <c r="B98" s="6"/>
      <c r="C98" s="24"/>
      <c r="D98" s="24"/>
      <c r="E98" s="24"/>
      <c r="F98" s="24"/>
      <c r="G98" s="24"/>
      <c r="H98" s="24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24"/>
    </row>
    <row r="99" spans="1:26" ht="15.75" hidden="1" customHeight="1" x14ac:dyDescent="0.15">
      <c r="A99" s="6"/>
      <c r="B99" s="6"/>
      <c r="C99" s="24"/>
      <c r="D99" s="24"/>
      <c r="E99" s="24"/>
      <c r="F99" s="24"/>
      <c r="G99" s="24"/>
      <c r="H99" s="24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24"/>
    </row>
    <row r="100" spans="1:26" ht="15.75" hidden="1" customHeight="1" x14ac:dyDescent="0.15">
      <c r="A100" s="6"/>
      <c r="B100" s="6"/>
      <c r="C100" s="24"/>
      <c r="D100" s="24"/>
      <c r="E100" s="24"/>
      <c r="F100" s="24"/>
      <c r="G100" s="24"/>
      <c r="H100" s="24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24"/>
    </row>
    <row r="101" spans="1:26" ht="15.75" hidden="1" customHeight="1" x14ac:dyDescent="0.15">
      <c r="A101" s="6"/>
      <c r="B101" s="6"/>
      <c r="C101" s="24"/>
      <c r="D101" s="24"/>
      <c r="E101" s="24"/>
      <c r="F101" s="24"/>
      <c r="G101" s="24"/>
      <c r="H101" s="24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24"/>
    </row>
    <row r="102" spans="1:26" ht="15.75" hidden="1" customHeight="1" x14ac:dyDescent="0.15">
      <c r="A102" s="6"/>
      <c r="B102" s="6"/>
      <c r="C102" s="24"/>
      <c r="D102" s="24"/>
      <c r="E102" s="24"/>
      <c r="F102" s="24"/>
      <c r="G102" s="24"/>
      <c r="H102" s="24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24"/>
    </row>
    <row r="103" spans="1:26" ht="15.75" hidden="1" customHeight="1" x14ac:dyDescent="0.15">
      <c r="A103" s="6"/>
      <c r="B103" s="6"/>
      <c r="C103" s="24"/>
      <c r="D103" s="24"/>
      <c r="E103" s="24"/>
      <c r="F103" s="24"/>
      <c r="G103" s="24"/>
      <c r="H103" s="24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24"/>
    </row>
    <row r="104" spans="1:26" ht="15.75" hidden="1" customHeight="1" x14ac:dyDescent="0.15">
      <c r="A104" s="6"/>
      <c r="B104" s="6"/>
      <c r="C104" s="24"/>
      <c r="D104" s="24"/>
      <c r="E104" s="24"/>
      <c r="F104" s="24"/>
      <c r="G104" s="24"/>
      <c r="H104" s="24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24"/>
    </row>
    <row r="105" spans="1:26" ht="15.75" hidden="1" customHeight="1" x14ac:dyDescent="0.15">
      <c r="A105" s="6"/>
      <c r="B105" s="6"/>
      <c r="C105" s="24"/>
      <c r="D105" s="24"/>
      <c r="E105" s="24"/>
      <c r="F105" s="24"/>
      <c r="G105" s="24"/>
      <c r="H105" s="24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24"/>
    </row>
    <row r="106" spans="1:26" ht="15.75" hidden="1" customHeight="1" x14ac:dyDescent="0.15">
      <c r="A106" s="6"/>
      <c r="B106" s="6"/>
      <c r="C106" s="24"/>
      <c r="D106" s="24"/>
      <c r="E106" s="24"/>
      <c r="F106" s="24"/>
      <c r="G106" s="24"/>
      <c r="H106" s="24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24"/>
    </row>
    <row r="107" spans="1:26" ht="15.75" hidden="1" customHeight="1" x14ac:dyDescent="0.15">
      <c r="A107" s="6"/>
      <c r="B107" s="6"/>
      <c r="C107" s="24"/>
      <c r="D107" s="24"/>
      <c r="E107" s="24"/>
      <c r="F107" s="24"/>
      <c r="G107" s="24"/>
      <c r="H107" s="24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24"/>
    </row>
    <row r="108" spans="1:26" ht="20.100000000000001" customHeight="1" x14ac:dyDescent="0.15">
      <c r="A108" s="6"/>
      <c r="B108" s="6"/>
      <c r="C108" s="24"/>
      <c r="D108" s="24"/>
      <c r="E108" s="24"/>
      <c r="F108" s="24"/>
      <c r="G108" s="24"/>
      <c r="H108" s="24"/>
      <c r="I108" s="40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20.100000000000001" customHeight="1" x14ac:dyDescent="0.15">
      <c r="A109" s="6"/>
      <c r="B109" s="6"/>
      <c r="C109" s="239" t="s">
        <v>150</v>
      </c>
      <c r="D109" s="240"/>
      <c r="E109" s="240"/>
      <c r="F109" s="240"/>
      <c r="G109" s="240"/>
      <c r="H109" s="241"/>
    </row>
    <row r="110" spans="1:26" ht="20.100000000000001" customHeight="1" x14ac:dyDescent="0.15">
      <c r="A110" s="6"/>
      <c r="B110" s="6"/>
      <c r="C110" s="55"/>
      <c r="D110" s="56"/>
      <c r="E110" s="56"/>
      <c r="F110" s="56"/>
      <c r="G110" s="56"/>
      <c r="H110" s="56"/>
      <c r="I110" s="57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3"/>
    </row>
    <row r="111" spans="1:26" ht="30" customHeight="1" x14ac:dyDescent="0.15">
      <c r="A111" s="6"/>
      <c r="B111" s="6"/>
      <c r="C111" s="55"/>
      <c r="D111" s="255" t="s">
        <v>341</v>
      </c>
      <c r="E111" s="255"/>
      <c r="F111" s="255"/>
      <c r="G111" s="255"/>
      <c r="H111" s="255"/>
      <c r="I111" s="255"/>
      <c r="J111" s="255"/>
      <c r="K111" s="25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5"/>
      <c r="X111" s="255"/>
      <c r="Y111" s="255"/>
      <c r="Z111" s="25"/>
    </row>
    <row r="112" spans="1:26" ht="20.100000000000001" customHeight="1" x14ac:dyDescent="0.15">
      <c r="A112" s="6"/>
      <c r="B112" s="6"/>
      <c r="C112" s="26"/>
      <c r="D112" s="27">
        <v>1</v>
      </c>
      <c r="E112" s="4" t="s">
        <v>8</v>
      </c>
      <c r="I112" s="242"/>
      <c r="J112" s="242"/>
      <c r="K112" s="242"/>
      <c r="L112" s="242"/>
      <c r="M112" s="242"/>
      <c r="N112" s="242"/>
      <c r="O112" s="242"/>
      <c r="P112" s="242"/>
      <c r="Q112" s="242"/>
      <c r="R112" s="242"/>
      <c r="S112" s="242"/>
      <c r="T112" s="242"/>
      <c r="U112" s="242"/>
      <c r="V112" s="242"/>
      <c r="W112" s="242"/>
      <c r="X112" s="242"/>
      <c r="Y112" s="242"/>
      <c r="Z112" s="25"/>
    </row>
    <row r="113" spans="1:26" ht="20.100000000000001" customHeight="1" x14ac:dyDescent="0.15">
      <c r="A113" s="6"/>
      <c r="B113" s="6"/>
      <c r="C113" s="26"/>
      <c r="D113" s="27"/>
      <c r="E113" s="24"/>
      <c r="F113" s="24"/>
      <c r="G113" s="24"/>
      <c r="H113" s="24"/>
      <c r="I113" s="34"/>
      <c r="J113" s="29" t="s">
        <v>161</v>
      </c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5"/>
    </row>
    <row r="114" spans="1:26" ht="20.100000000000001" customHeight="1" x14ac:dyDescent="0.15">
      <c r="A114" s="6"/>
      <c r="B114" s="6"/>
      <c r="C114" s="26"/>
      <c r="D114" s="27">
        <v>2</v>
      </c>
      <c r="E114" s="4" t="s">
        <v>86</v>
      </c>
      <c r="I114" s="242"/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242"/>
      <c r="X114" s="242"/>
      <c r="Y114" s="242"/>
      <c r="Z114" s="25"/>
    </row>
    <row r="115" spans="1:26" ht="20.100000000000001" customHeight="1" x14ac:dyDescent="0.15">
      <c r="A115" s="6"/>
      <c r="B115" s="6"/>
      <c r="C115" s="26"/>
      <c r="D115" s="27"/>
      <c r="E115" s="24"/>
      <c r="F115" s="24"/>
      <c r="G115" s="24"/>
      <c r="H115" s="24"/>
      <c r="I115" s="34"/>
      <c r="J115" s="29" t="s">
        <v>12</v>
      </c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5"/>
    </row>
    <row r="116" spans="1:26" ht="20.100000000000001" customHeight="1" x14ac:dyDescent="0.15">
      <c r="A116" s="6"/>
      <c r="B116" s="6"/>
      <c r="C116" s="26"/>
      <c r="D116" s="27">
        <v>3</v>
      </c>
      <c r="E116" s="4" t="s">
        <v>90</v>
      </c>
      <c r="I116" s="242"/>
      <c r="J116" s="242"/>
      <c r="K116" s="242"/>
      <c r="L116" s="242"/>
      <c r="M116" s="242"/>
      <c r="N116" s="242"/>
      <c r="O116" s="242"/>
      <c r="P116" s="242"/>
      <c r="Q116" s="242"/>
      <c r="R116" s="242"/>
      <c r="S116" s="242"/>
      <c r="T116" s="242"/>
      <c r="U116" s="242"/>
      <c r="V116" s="242"/>
      <c r="W116" s="242"/>
      <c r="X116" s="242"/>
      <c r="Y116" s="242"/>
      <c r="Z116" s="25"/>
    </row>
    <row r="117" spans="1:26" ht="20.100000000000001" customHeight="1" x14ac:dyDescent="0.15">
      <c r="A117" s="6"/>
      <c r="B117" s="6"/>
      <c r="C117" s="26"/>
      <c r="D117" s="27"/>
      <c r="E117" s="24"/>
      <c r="F117" s="24"/>
      <c r="G117" s="24"/>
      <c r="H117" s="24"/>
      <c r="I117" s="34"/>
      <c r="J117" s="29" t="s">
        <v>13</v>
      </c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5"/>
    </row>
    <row r="118" spans="1:26" ht="20.100000000000001" customHeight="1" x14ac:dyDescent="0.15">
      <c r="A118" s="6">
        <f>IF(AND(TRIM($I118)&lt;&gt;"",NOT(ISNUMBER(VALUE(SUBSTITUTE($I118,"-",""))))), 1001, 0)</f>
        <v>0</v>
      </c>
      <c r="B118" s="6"/>
      <c r="C118" s="26"/>
      <c r="D118" s="27">
        <v>4</v>
      </c>
      <c r="E118" s="4" t="s">
        <v>6</v>
      </c>
      <c r="I118" s="242"/>
      <c r="J118" s="242"/>
      <c r="K118" s="242"/>
      <c r="L118" s="242"/>
      <c r="M118" s="242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5"/>
    </row>
    <row r="119" spans="1:26" ht="20.100000000000001" customHeight="1" x14ac:dyDescent="0.15">
      <c r="A119" s="6"/>
      <c r="B119" s="6"/>
      <c r="C119" s="30"/>
      <c r="D119" s="24"/>
      <c r="E119" s="24"/>
      <c r="F119" s="24"/>
      <c r="G119" s="24"/>
      <c r="H119" s="24"/>
      <c r="I119" s="34"/>
      <c r="J119" s="29" t="s">
        <v>338</v>
      </c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5"/>
    </row>
    <row r="120" spans="1:26" ht="20.100000000000001" customHeight="1" x14ac:dyDescent="0.15">
      <c r="A120" s="6">
        <f>IF(AND(TRIM($I120)&lt;&gt;"",NOT(ISNUMBER(VALUE(SUBSTITUTE($I120,"-",""))))), 1001, 0)</f>
        <v>0</v>
      </c>
      <c r="B120" s="6"/>
      <c r="C120" s="26"/>
      <c r="D120" s="27">
        <v>5</v>
      </c>
      <c r="E120" s="4" t="s">
        <v>7</v>
      </c>
      <c r="I120" s="242"/>
      <c r="J120" s="242"/>
      <c r="K120" s="242"/>
      <c r="L120" s="242"/>
      <c r="M120" s="242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5"/>
    </row>
    <row r="121" spans="1:26" ht="20.100000000000001" customHeight="1" x14ac:dyDescent="0.15">
      <c r="A121" s="6"/>
      <c r="B121" s="6"/>
      <c r="C121" s="30"/>
      <c r="D121" s="24"/>
      <c r="E121" s="24"/>
      <c r="F121" s="24"/>
      <c r="G121" s="24"/>
      <c r="H121" s="24"/>
      <c r="I121" s="34"/>
      <c r="J121" s="29" t="s">
        <v>329</v>
      </c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5"/>
    </row>
    <row r="122" spans="1:26" ht="20.100000000000001" customHeight="1" x14ac:dyDescent="0.15">
      <c r="A122" s="6"/>
      <c r="B122" s="6"/>
      <c r="C122" s="26"/>
      <c r="D122" s="27">
        <v>6</v>
      </c>
      <c r="E122" s="4" t="s">
        <v>10</v>
      </c>
      <c r="I122" s="242"/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242"/>
      <c r="X122" s="242"/>
      <c r="Y122" s="242"/>
      <c r="Z122" s="25"/>
    </row>
    <row r="123" spans="1:26" ht="20.100000000000001" customHeight="1" x14ac:dyDescent="0.15">
      <c r="A123" s="6"/>
      <c r="B123" s="6"/>
      <c r="C123" s="30"/>
      <c r="D123" s="24"/>
      <c r="E123" s="24"/>
      <c r="F123" s="24"/>
      <c r="G123" s="24"/>
      <c r="H123" s="24"/>
      <c r="I123" s="28"/>
      <c r="J123" s="29" t="s">
        <v>80</v>
      </c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5"/>
    </row>
    <row r="124" spans="1:26" ht="20.100000000000001" customHeight="1" x14ac:dyDescent="0.15">
      <c r="A124" s="6"/>
      <c r="B124" s="6"/>
      <c r="C124" s="36"/>
      <c r="D124" s="37"/>
      <c r="E124" s="37"/>
      <c r="F124" s="37"/>
      <c r="G124" s="37"/>
      <c r="H124" s="37"/>
      <c r="I124" s="59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9"/>
    </row>
    <row r="125" spans="1:26" ht="20.100000000000001" customHeight="1" x14ac:dyDescent="0.15">
      <c r="A125" s="6"/>
      <c r="B125" s="6"/>
      <c r="C125" s="24"/>
      <c r="D125" s="24"/>
      <c r="E125" s="24"/>
      <c r="F125" s="24"/>
      <c r="G125" s="24"/>
      <c r="H125" s="24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24"/>
    </row>
    <row r="126" spans="1:26" ht="15.75" hidden="1" customHeight="1" x14ac:dyDescent="0.15">
      <c r="A126" s="6"/>
      <c r="B126" s="6"/>
      <c r="C126" s="24"/>
      <c r="D126" s="24"/>
      <c r="E126" s="24"/>
      <c r="F126" s="24"/>
      <c r="G126" s="24"/>
      <c r="H126" s="24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24"/>
    </row>
    <row r="127" spans="1:26" ht="15.75" hidden="1" customHeight="1" x14ac:dyDescent="0.15">
      <c r="A127" s="6"/>
      <c r="B127" s="6"/>
      <c r="C127" s="24"/>
      <c r="D127" s="24"/>
      <c r="E127" s="24"/>
      <c r="F127" s="24"/>
      <c r="G127" s="24"/>
      <c r="H127" s="24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24"/>
    </row>
    <row r="128" spans="1:26" ht="15.75" hidden="1" customHeight="1" x14ac:dyDescent="0.15">
      <c r="A128" s="6"/>
      <c r="B128" s="6"/>
      <c r="C128" s="24"/>
      <c r="D128" s="24"/>
      <c r="E128" s="24"/>
      <c r="F128" s="24"/>
      <c r="G128" s="24"/>
      <c r="H128" s="24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24"/>
    </row>
    <row r="129" spans="1:26" ht="15.75" hidden="1" customHeight="1" x14ac:dyDescent="0.15">
      <c r="A129" s="6"/>
      <c r="B129" s="6"/>
      <c r="C129" s="24"/>
      <c r="D129" s="24"/>
      <c r="E129" s="24"/>
      <c r="F129" s="24"/>
      <c r="G129" s="24"/>
      <c r="H129" s="24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24"/>
    </row>
    <row r="130" spans="1:26" ht="15.75" hidden="1" customHeight="1" x14ac:dyDescent="0.15">
      <c r="A130" s="6"/>
      <c r="B130" s="6"/>
      <c r="C130" s="24"/>
      <c r="D130" s="24"/>
      <c r="E130" s="24"/>
      <c r="F130" s="24"/>
      <c r="G130" s="24"/>
      <c r="H130" s="24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24"/>
    </row>
    <row r="131" spans="1:26" ht="15.75" hidden="1" customHeight="1" x14ac:dyDescent="0.15">
      <c r="A131" s="6"/>
      <c r="B131" s="6"/>
      <c r="C131" s="24"/>
      <c r="D131" s="24"/>
      <c r="E131" s="24"/>
      <c r="F131" s="24"/>
      <c r="G131" s="24"/>
      <c r="H131" s="24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24"/>
    </row>
    <row r="132" spans="1:26" ht="15.75" hidden="1" customHeight="1" x14ac:dyDescent="0.15">
      <c r="A132" s="6"/>
      <c r="B132" s="6"/>
      <c r="C132" s="24"/>
      <c r="D132" s="24"/>
      <c r="E132" s="24"/>
      <c r="F132" s="24"/>
      <c r="G132" s="24"/>
      <c r="H132" s="24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24"/>
    </row>
    <row r="133" spans="1:26" ht="15.75" hidden="1" customHeight="1" x14ac:dyDescent="0.15">
      <c r="A133" s="6"/>
      <c r="B133" s="6"/>
      <c r="C133" s="24"/>
      <c r="D133" s="24"/>
      <c r="E133" s="24"/>
      <c r="F133" s="24"/>
      <c r="G133" s="24"/>
      <c r="H133" s="24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24"/>
    </row>
    <row r="134" spans="1:26" ht="15.75" hidden="1" customHeight="1" x14ac:dyDescent="0.15">
      <c r="A134" s="6"/>
      <c r="B134" s="6"/>
      <c r="C134" s="24"/>
      <c r="D134" s="24"/>
      <c r="E134" s="24"/>
      <c r="F134" s="24"/>
      <c r="G134" s="24"/>
      <c r="H134" s="24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24"/>
    </row>
    <row r="135" spans="1:26" ht="15.75" hidden="1" customHeight="1" x14ac:dyDescent="0.15">
      <c r="A135" s="6"/>
      <c r="B135" s="6"/>
      <c r="C135" s="24"/>
      <c r="D135" s="24"/>
      <c r="E135" s="24"/>
      <c r="F135" s="24"/>
      <c r="G135" s="24"/>
      <c r="H135" s="24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24"/>
    </row>
    <row r="136" spans="1:26" ht="15.75" hidden="1" customHeight="1" x14ac:dyDescent="0.15">
      <c r="A136" s="6"/>
      <c r="B136" s="6"/>
      <c r="C136" s="24"/>
      <c r="D136" s="24"/>
      <c r="E136" s="24"/>
      <c r="F136" s="24"/>
      <c r="G136" s="24"/>
      <c r="H136" s="24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24"/>
    </row>
    <row r="137" spans="1:26" ht="15.75" hidden="1" customHeight="1" x14ac:dyDescent="0.15">
      <c r="A137" s="6"/>
      <c r="B137" s="6"/>
      <c r="C137" s="24"/>
      <c r="D137" s="24"/>
      <c r="E137" s="24"/>
      <c r="F137" s="24"/>
      <c r="G137" s="24"/>
      <c r="H137" s="24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24"/>
    </row>
    <row r="138" spans="1:26" ht="15.75" hidden="1" customHeight="1" x14ac:dyDescent="0.15">
      <c r="A138" s="6"/>
      <c r="B138" s="6"/>
      <c r="C138" s="24"/>
      <c r="D138" s="24"/>
      <c r="E138" s="24"/>
      <c r="F138" s="24"/>
      <c r="G138" s="24"/>
      <c r="H138" s="24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24"/>
    </row>
    <row r="139" spans="1:26" ht="15.75" hidden="1" customHeight="1" x14ac:dyDescent="0.15">
      <c r="A139" s="6"/>
      <c r="B139" s="6"/>
      <c r="C139" s="24"/>
      <c r="D139" s="24"/>
      <c r="E139" s="24"/>
      <c r="F139" s="24"/>
      <c r="G139" s="24"/>
      <c r="H139" s="24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24"/>
    </row>
    <row r="140" spans="1:26" ht="15.75" hidden="1" customHeight="1" x14ac:dyDescent="0.15">
      <c r="A140" s="6"/>
      <c r="B140" s="6"/>
      <c r="C140" s="24"/>
      <c r="D140" s="24"/>
      <c r="E140" s="24"/>
      <c r="F140" s="24"/>
      <c r="G140" s="24"/>
      <c r="H140" s="24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24"/>
    </row>
    <row r="141" spans="1:26" ht="15.75" hidden="1" customHeight="1" x14ac:dyDescent="0.15">
      <c r="A141" s="6"/>
      <c r="B141" s="6"/>
      <c r="C141" s="24"/>
      <c r="D141" s="24"/>
      <c r="E141" s="24"/>
      <c r="F141" s="24"/>
      <c r="G141" s="24"/>
      <c r="H141" s="24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24"/>
    </row>
    <row r="142" spans="1:26" ht="15.75" hidden="1" customHeight="1" x14ac:dyDescent="0.15">
      <c r="A142" s="6"/>
      <c r="B142" s="6"/>
      <c r="C142" s="24"/>
      <c r="D142" s="24"/>
      <c r="E142" s="24"/>
      <c r="F142" s="24"/>
      <c r="G142" s="24"/>
      <c r="H142" s="24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24"/>
    </row>
    <row r="143" spans="1:26" ht="15.75" hidden="1" customHeight="1" x14ac:dyDescent="0.15">
      <c r="A143" s="6"/>
      <c r="B143" s="6"/>
      <c r="C143" s="24"/>
      <c r="D143" s="24"/>
      <c r="E143" s="24"/>
      <c r="F143" s="24"/>
      <c r="G143" s="24"/>
      <c r="H143" s="24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24"/>
    </row>
    <row r="144" spans="1:26" ht="15.75" hidden="1" customHeight="1" x14ac:dyDescent="0.15">
      <c r="A144" s="6"/>
      <c r="B144" s="6"/>
      <c r="C144" s="24"/>
      <c r="D144" s="24"/>
      <c r="E144" s="24"/>
      <c r="F144" s="24"/>
      <c r="G144" s="24"/>
      <c r="H144" s="24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24"/>
    </row>
    <row r="145" spans="1:26" ht="20.100000000000001" customHeight="1" x14ac:dyDescent="0.15">
      <c r="A145" s="6"/>
      <c r="B145" s="6"/>
      <c r="C145" s="24"/>
      <c r="D145" s="24"/>
      <c r="E145" s="24"/>
      <c r="F145" s="24"/>
      <c r="G145" s="24"/>
      <c r="H145" s="24"/>
      <c r="I145" s="41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20.100000000000001" customHeight="1" x14ac:dyDescent="0.15">
      <c r="A146" s="6"/>
      <c r="B146" s="6"/>
      <c r="C146" s="239" t="s">
        <v>151</v>
      </c>
      <c r="D146" s="240"/>
      <c r="E146" s="240"/>
      <c r="F146" s="240"/>
      <c r="G146" s="240"/>
      <c r="H146" s="241"/>
    </row>
    <row r="147" spans="1:26" ht="20.100000000000001" customHeight="1" x14ac:dyDescent="0.15">
      <c r="A147" s="6"/>
      <c r="B147" s="6"/>
      <c r="C147" s="20"/>
      <c r="D147" s="21"/>
      <c r="E147" s="21"/>
      <c r="F147" s="21"/>
      <c r="G147" s="21"/>
      <c r="H147" s="21"/>
      <c r="I147" s="57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3"/>
    </row>
    <row r="148" spans="1:26" ht="20.100000000000001" customHeight="1" x14ac:dyDescent="0.15">
      <c r="A148" s="6"/>
      <c r="B148" s="6"/>
      <c r="C148" s="20"/>
      <c r="D148" s="60" t="s">
        <v>332</v>
      </c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25"/>
    </row>
    <row r="149" spans="1:26" ht="20.100000000000001" customHeight="1" x14ac:dyDescent="0.15">
      <c r="A149" s="6">
        <f>IF(AND($I149&lt;&gt;"しない", $I149&lt;&gt;"する"), 1001, 0)</f>
        <v>0</v>
      </c>
      <c r="B149" s="6"/>
      <c r="C149" s="20"/>
      <c r="D149" s="27">
        <v>1</v>
      </c>
      <c r="E149" s="24" t="s">
        <v>333</v>
      </c>
      <c r="F149" s="24"/>
      <c r="G149" s="24"/>
      <c r="H149" s="24"/>
      <c r="I149" s="242" t="s">
        <v>344</v>
      </c>
      <c r="J149" s="242"/>
      <c r="K149" s="242"/>
      <c r="L149" s="242"/>
      <c r="M149" s="242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5"/>
    </row>
    <row r="150" spans="1:26" ht="20.100000000000001" customHeight="1" x14ac:dyDescent="0.15">
      <c r="A150" s="6"/>
      <c r="B150" s="6"/>
      <c r="C150" s="20"/>
      <c r="D150" s="24"/>
      <c r="E150" s="24"/>
      <c r="F150" s="24"/>
      <c r="G150" s="24"/>
      <c r="H150" s="24"/>
      <c r="I150" s="34"/>
      <c r="J150" s="29" t="s">
        <v>331</v>
      </c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4"/>
      <c r="W150" s="24"/>
      <c r="X150" s="24"/>
      <c r="Y150" s="24"/>
      <c r="Z150" s="25"/>
    </row>
    <row r="151" spans="1:26" ht="20.100000000000001" customHeight="1" x14ac:dyDescent="0.15">
      <c r="A151" s="6">
        <f>IF(AND($I149="する",TRIM($I151)=""), 1001, 0)</f>
        <v>0</v>
      </c>
      <c r="B151" s="6"/>
      <c r="C151" s="26"/>
      <c r="D151" s="27">
        <v>2</v>
      </c>
      <c r="E151" s="4" t="s">
        <v>0</v>
      </c>
      <c r="I151" s="243"/>
      <c r="J151" s="244"/>
      <c r="K151" s="244"/>
      <c r="L151" s="244"/>
      <c r="M151" s="24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5"/>
    </row>
    <row r="152" spans="1:26" ht="20.100000000000001" customHeight="1" x14ac:dyDescent="0.15">
      <c r="A152" s="6"/>
      <c r="B152" s="6"/>
      <c r="C152" s="26"/>
      <c r="D152" s="27"/>
      <c r="E152" s="24"/>
      <c r="F152" s="24"/>
      <c r="G152" s="24"/>
      <c r="H152" s="24"/>
      <c r="I152" s="28"/>
      <c r="J152" s="29" t="s">
        <v>355</v>
      </c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5"/>
    </row>
    <row r="153" spans="1:26" ht="20.100000000000001" customHeight="1" x14ac:dyDescent="0.15">
      <c r="A153" s="6">
        <f>IF(AND($I149="する",TRIM($I153)=""), 1001, 0)</f>
        <v>0</v>
      </c>
      <c r="B153" s="6"/>
      <c r="C153" s="26"/>
      <c r="D153" s="27">
        <v>3</v>
      </c>
      <c r="E153" s="4" t="s">
        <v>1</v>
      </c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  <c r="S153" s="247"/>
      <c r="T153" s="247"/>
      <c r="U153" s="247"/>
      <c r="V153" s="247"/>
      <c r="W153" s="247"/>
      <c r="X153" s="247"/>
      <c r="Y153" s="247"/>
      <c r="Z153" s="25"/>
    </row>
    <row r="154" spans="1:26" ht="20.100000000000001" customHeight="1" x14ac:dyDescent="0.15">
      <c r="A154" s="6"/>
      <c r="B154" s="6"/>
      <c r="C154" s="26"/>
      <c r="D154" s="27"/>
      <c r="E154" s="24"/>
      <c r="F154" s="24"/>
      <c r="G154" s="24"/>
      <c r="H154" s="24"/>
      <c r="I154" s="28"/>
      <c r="J154" s="29" t="s">
        <v>152</v>
      </c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5"/>
    </row>
    <row r="155" spans="1:26" ht="20.100000000000001" customHeight="1" x14ac:dyDescent="0.15">
      <c r="A155" s="6"/>
      <c r="B155" s="6"/>
      <c r="C155" s="26"/>
      <c r="D155" s="27">
        <v>4</v>
      </c>
      <c r="E155" s="4" t="s">
        <v>153</v>
      </c>
      <c r="I155" s="242"/>
      <c r="J155" s="242"/>
      <c r="K155" s="242"/>
      <c r="L155" s="242"/>
      <c r="M155" s="242"/>
      <c r="N155" s="242"/>
      <c r="O155" s="242"/>
      <c r="P155" s="242"/>
      <c r="Q155" s="242"/>
      <c r="R155" s="242"/>
      <c r="S155" s="242"/>
      <c r="T155" s="242"/>
      <c r="U155" s="242"/>
      <c r="V155" s="242"/>
      <c r="W155" s="242"/>
      <c r="X155" s="242"/>
      <c r="Y155" s="242"/>
      <c r="Z155" s="25"/>
    </row>
    <row r="156" spans="1:26" ht="20.100000000000001" customHeight="1" x14ac:dyDescent="0.15">
      <c r="A156" s="6"/>
      <c r="B156" s="6"/>
      <c r="C156" s="26"/>
      <c r="D156" s="27"/>
      <c r="E156" s="24"/>
      <c r="F156" s="24"/>
      <c r="G156" s="24"/>
      <c r="H156" s="24"/>
      <c r="I156" s="28"/>
      <c r="J156" s="29" t="s">
        <v>12</v>
      </c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5"/>
    </row>
    <row r="157" spans="1:26" ht="20.100000000000001" customHeight="1" x14ac:dyDescent="0.15">
      <c r="A157" s="6">
        <f>IF(AND($I149="する",TRIM($I157)=""), 1001, 0)</f>
        <v>0</v>
      </c>
      <c r="B157" s="6"/>
      <c r="C157" s="26"/>
      <c r="D157" s="27">
        <v>5</v>
      </c>
      <c r="E157" s="4" t="s">
        <v>154</v>
      </c>
      <c r="I157" s="242"/>
      <c r="J157" s="242"/>
      <c r="K157" s="242"/>
      <c r="L157" s="242"/>
      <c r="M157" s="242"/>
      <c r="N157" s="242"/>
      <c r="O157" s="242"/>
      <c r="P157" s="242"/>
      <c r="Q157" s="242"/>
      <c r="R157" s="242"/>
      <c r="S157" s="242"/>
      <c r="T157" s="242"/>
      <c r="U157" s="242"/>
      <c r="V157" s="242"/>
      <c r="W157" s="242"/>
      <c r="X157" s="242"/>
      <c r="Y157" s="242"/>
      <c r="Z157" s="25"/>
    </row>
    <row r="158" spans="1:26" ht="20.100000000000001" customHeight="1" x14ac:dyDescent="0.15">
      <c r="A158" s="6"/>
      <c r="B158" s="6"/>
      <c r="C158" s="30"/>
      <c r="D158" s="24"/>
      <c r="E158" s="24"/>
      <c r="F158" s="24"/>
      <c r="G158" s="24"/>
      <c r="H158" s="24"/>
      <c r="I158" s="28"/>
      <c r="J158" s="29" t="s">
        <v>13</v>
      </c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5"/>
    </row>
    <row r="159" spans="1:26" ht="20.100000000000001" customHeight="1" x14ac:dyDescent="0.15">
      <c r="A159" s="6">
        <f>IF(AND($I149="する",NOT(AND(TRIM($I159)&lt;&gt;"",ISNUMBER(VALUE(SUBSTITUTE($I159,"-","")))))), 1001, 0)</f>
        <v>0</v>
      </c>
      <c r="B159" s="6"/>
      <c r="C159" s="26"/>
      <c r="D159" s="27">
        <v>6</v>
      </c>
      <c r="E159" s="4" t="s">
        <v>6</v>
      </c>
      <c r="I159" s="242"/>
      <c r="J159" s="242"/>
      <c r="K159" s="242"/>
      <c r="L159" s="242"/>
      <c r="M159" s="242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5"/>
    </row>
    <row r="160" spans="1:26" ht="20.100000000000001" customHeight="1" x14ac:dyDescent="0.15">
      <c r="A160" s="6"/>
      <c r="B160" s="6"/>
      <c r="C160" s="30"/>
      <c r="D160" s="24"/>
      <c r="E160" s="24"/>
      <c r="F160" s="24"/>
      <c r="G160" s="24"/>
      <c r="H160" s="24"/>
      <c r="I160" s="28"/>
      <c r="J160" s="29" t="s">
        <v>338</v>
      </c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5"/>
    </row>
    <row r="161" spans="1:26" ht="20.100000000000001" customHeight="1" x14ac:dyDescent="0.15">
      <c r="A161" s="6">
        <f>IF(AND($I149="する",AND(TRIM($I161)&lt;&gt;"",NOT(ISNUMBER(VALUE(SUBSTITUTE($I161,"-","")))))), 1001, 0)</f>
        <v>0</v>
      </c>
      <c r="B161" s="6"/>
      <c r="C161" s="26"/>
      <c r="D161" s="27">
        <v>7</v>
      </c>
      <c r="E161" s="4" t="s">
        <v>7</v>
      </c>
      <c r="I161" s="242"/>
      <c r="J161" s="242"/>
      <c r="K161" s="242"/>
      <c r="L161" s="242"/>
      <c r="M161" s="242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5"/>
    </row>
    <row r="162" spans="1:26" ht="20.100000000000001" customHeight="1" x14ac:dyDescent="0.15">
      <c r="A162" s="6"/>
      <c r="B162" s="6"/>
      <c r="C162" s="30"/>
      <c r="D162" s="24"/>
      <c r="E162" s="24"/>
      <c r="F162" s="24"/>
      <c r="G162" s="24"/>
      <c r="H162" s="24"/>
      <c r="I162" s="28"/>
      <c r="J162" s="29" t="s">
        <v>329</v>
      </c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5"/>
    </row>
    <row r="163" spans="1:26" ht="20.100000000000001" customHeight="1" x14ac:dyDescent="0.15">
      <c r="A163" s="6"/>
      <c r="B163" s="6"/>
      <c r="C163" s="36"/>
      <c r="D163" s="37"/>
      <c r="E163" s="37"/>
      <c r="F163" s="37"/>
      <c r="G163" s="37"/>
      <c r="H163" s="37"/>
      <c r="I163" s="54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9"/>
    </row>
    <row r="164" spans="1:26" ht="20.100000000000001" customHeight="1" x14ac:dyDescent="0.15">
      <c r="A164" s="6"/>
      <c r="B164" s="6"/>
      <c r="C164" s="24"/>
      <c r="D164" s="24"/>
      <c r="E164" s="24"/>
      <c r="F164" s="24"/>
      <c r="G164" s="24"/>
      <c r="H164" s="24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24"/>
    </row>
    <row r="165" spans="1:26" ht="20.100000000000001" customHeight="1" x14ac:dyDescent="0.15">
      <c r="A165" s="6"/>
      <c r="B165" s="6"/>
      <c r="C165" s="24"/>
      <c r="D165" s="24"/>
      <c r="E165" s="24"/>
      <c r="F165" s="24"/>
      <c r="G165" s="24"/>
      <c r="H165" s="24"/>
      <c r="I165" s="40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20.100000000000001" customHeight="1" x14ac:dyDescent="0.15">
      <c r="A166" s="6"/>
      <c r="B166" s="6"/>
      <c r="C166" s="239" t="s">
        <v>156</v>
      </c>
      <c r="D166" s="240"/>
      <c r="E166" s="240"/>
      <c r="F166" s="240"/>
      <c r="G166" s="240"/>
      <c r="H166" s="241"/>
    </row>
    <row r="167" spans="1:26" ht="20.100000000000001" customHeight="1" x14ac:dyDescent="0.15">
      <c r="A167" s="6"/>
      <c r="B167" s="6"/>
      <c r="C167" s="20"/>
      <c r="D167" s="21"/>
      <c r="E167" s="21"/>
      <c r="F167" s="21"/>
      <c r="G167" s="21"/>
      <c r="H167" s="21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3"/>
    </row>
    <row r="168" spans="1:26" ht="15.75" hidden="1" customHeight="1" x14ac:dyDescent="0.15">
      <c r="A168" s="6"/>
      <c r="B168" s="6"/>
      <c r="C168" s="20"/>
      <c r="D168" s="21"/>
      <c r="E168" s="21"/>
      <c r="F168" s="21"/>
      <c r="G168" s="21"/>
      <c r="H168" s="21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5"/>
    </row>
    <row r="169" spans="1:26" ht="20.100000000000001" customHeight="1" x14ac:dyDescent="0.15">
      <c r="A169" s="6">
        <f>IF(TRIM($I169)="", 1001, 0)</f>
        <v>1001</v>
      </c>
      <c r="B169" s="6"/>
      <c r="C169" s="26"/>
      <c r="D169" s="27">
        <v>1</v>
      </c>
      <c r="E169" s="4" t="s">
        <v>14</v>
      </c>
      <c r="I169" s="261"/>
      <c r="J169" s="262"/>
      <c r="K169" s="262"/>
      <c r="L169" s="262"/>
      <c r="M169" s="262"/>
      <c r="N169" s="24" t="s">
        <v>81</v>
      </c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61"/>
      <c r="Z169" s="25"/>
    </row>
    <row r="170" spans="1:26" ht="20.100000000000001" customHeight="1" x14ac:dyDescent="0.15">
      <c r="A170" s="6"/>
      <c r="B170" s="6"/>
      <c r="C170" s="26"/>
      <c r="D170" s="27"/>
      <c r="E170" s="24"/>
      <c r="F170" s="24"/>
      <c r="G170" s="24"/>
      <c r="H170" s="24"/>
      <c r="I170" s="62"/>
      <c r="J170" s="29" t="s">
        <v>155</v>
      </c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5"/>
    </row>
    <row r="171" spans="1:26" ht="20.100000000000001" customHeight="1" x14ac:dyDescent="0.15">
      <c r="A171" s="6"/>
      <c r="B171" s="6"/>
      <c r="C171" s="26"/>
      <c r="D171" s="27">
        <v>2</v>
      </c>
      <c r="E171" s="4" t="s">
        <v>18</v>
      </c>
      <c r="I171" s="256"/>
      <c r="J171" s="242"/>
      <c r="K171" s="242"/>
      <c r="L171" s="242"/>
      <c r="M171" s="242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61"/>
      <c r="Z171" s="25"/>
    </row>
    <row r="172" spans="1:26" ht="20.100000000000001" customHeight="1" x14ac:dyDescent="0.15">
      <c r="A172" s="6"/>
      <c r="B172" s="6"/>
      <c r="C172" s="26"/>
      <c r="D172" s="27"/>
      <c r="E172" s="24"/>
      <c r="F172" s="24"/>
      <c r="G172" s="24"/>
      <c r="H172" s="24"/>
      <c r="I172" s="28"/>
      <c r="J172" s="29" t="str">
        <f>日付例&amp;"　自己資本額を算定した決算日を入力してください。"</f>
        <v>例)2024/4/1、R6/4/1　自己資本額を算定した決算日を入力してください。</v>
      </c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63"/>
      <c r="Z172" s="25"/>
    </row>
    <row r="173" spans="1:26" ht="20.100000000000001" customHeight="1" x14ac:dyDescent="0.15">
      <c r="A173" s="6">
        <f>IF(TRIM($I173)="", 1001, 0)</f>
        <v>1001</v>
      </c>
      <c r="B173" s="6"/>
      <c r="C173" s="26"/>
      <c r="D173" s="27">
        <v>3</v>
      </c>
      <c r="E173" s="4" t="s">
        <v>15</v>
      </c>
      <c r="I173" s="242"/>
      <c r="J173" s="254"/>
      <c r="K173" s="254"/>
      <c r="L173" s="254"/>
      <c r="M173" s="254"/>
      <c r="N173" s="24" t="s">
        <v>79</v>
      </c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61"/>
      <c r="Z173" s="25"/>
    </row>
    <row r="174" spans="1:26" ht="20.100000000000001" customHeight="1" x14ac:dyDescent="0.15">
      <c r="A174" s="6"/>
      <c r="B174" s="6"/>
      <c r="C174" s="26"/>
      <c r="D174" s="27"/>
      <c r="E174" s="24"/>
      <c r="F174" s="24"/>
      <c r="G174" s="24"/>
      <c r="H174" s="24"/>
      <c r="I174" s="34"/>
      <c r="J174" s="29" t="s">
        <v>349</v>
      </c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64"/>
    </row>
    <row r="175" spans="1:26" ht="20.100000000000001" customHeight="1" x14ac:dyDescent="0.15">
      <c r="A175" s="6"/>
      <c r="B175" s="6"/>
      <c r="C175" s="26"/>
      <c r="D175" s="27">
        <v>4</v>
      </c>
      <c r="E175" s="4" t="s">
        <v>78</v>
      </c>
      <c r="I175" s="256"/>
      <c r="J175" s="254"/>
      <c r="K175" s="254"/>
      <c r="L175" s="254"/>
      <c r="M175" s="254"/>
      <c r="N175" s="65" t="s">
        <v>16</v>
      </c>
      <c r="O175" s="256"/>
      <c r="P175" s="254"/>
      <c r="Q175" s="254"/>
      <c r="R175" s="24" t="s">
        <v>17</v>
      </c>
      <c r="S175" s="24"/>
      <c r="T175" s="24"/>
      <c r="U175" s="24"/>
      <c r="V175" s="24"/>
      <c r="W175" s="24"/>
      <c r="X175" s="24"/>
      <c r="Y175" s="24"/>
      <c r="Z175" s="25"/>
    </row>
    <row r="176" spans="1:26" ht="20.100000000000001" customHeight="1" x14ac:dyDescent="0.15">
      <c r="A176" s="6"/>
      <c r="B176" s="6"/>
      <c r="C176" s="26"/>
      <c r="D176" s="27"/>
      <c r="E176" s="24"/>
      <c r="F176" s="24"/>
      <c r="G176" s="24"/>
      <c r="H176" s="24"/>
      <c r="I176" s="66"/>
      <c r="J176" s="29" t="str">
        <f>日付例&amp;"　年月日を入力してください。"</f>
        <v>例)2024/4/1、R6/4/1　年月日を入力してください。</v>
      </c>
      <c r="K176" s="29"/>
      <c r="L176" s="29"/>
      <c r="M176" s="29"/>
      <c r="N176" s="29"/>
      <c r="O176" s="67"/>
      <c r="P176" s="29"/>
      <c r="Q176" s="29"/>
      <c r="R176" s="29"/>
      <c r="S176" s="29"/>
      <c r="T176" s="29"/>
      <c r="U176" s="29"/>
      <c r="V176" s="29"/>
      <c r="W176" s="29"/>
      <c r="X176" s="29"/>
      <c r="Y176" s="63"/>
      <c r="Z176" s="25"/>
    </row>
    <row r="177" spans="1:27" ht="20.100000000000001" customHeight="1" x14ac:dyDescent="0.15">
      <c r="A177" s="6"/>
      <c r="B177" s="6"/>
      <c r="C177" s="26"/>
      <c r="D177" s="27">
        <v>5</v>
      </c>
      <c r="E177" s="4" t="s">
        <v>125</v>
      </c>
      <c r="I177" s="256"/>
      <c r="J177" s="254"/>
      <c r="K177" s="254"/>
      <c r="L177" s="254"/>
      <c r="M177" s="25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61"/>
      <c r="Z177" s="25"/>
    </row>
    <row r="178" spans="1:27" ht="20.100000000000001" customHeight="1" x14ac:dyDescent="0.15">
      <c r="A178" s="6"/>
      <c r="B178" s="6"/>
      <c r="C178" s="26"/>
      <c r="D178" s="27"/>
      <c r="E178" s="24"/>
      <c r="F178" s="24"/>
      <c r="G178" s="24"/>
      <c r="H178" s="24"/>
      <c r="I178" s="66"/>
      <c r="J178" s="29" t="str">
        <f>日付例&amp;"　年月日を入力してください。"</f>
        <v>例)2024/4/1、R6/4/1　年月日を入力してください。</v>
      </c>
      <c r="K178" s="29"/>
      <c r="L178" s="29"/>
      <c r="M178" s="29"/>
      <c r="N178" s="29"/>
      <c r="O178" s="67"/>
      <c r="P178" s="29"/>
      <c r="Q178" s="29"/>
      <c r="R178" s="29"/>
      <c r="S178" s="29"/>
      <c r="T178" s="29"/>
      <c r="U178" s="29"/>
      <c r="V178" s="29"/>
      <c r="W178" s="29"/>
      <c r="X178" s="29"/>
      <c r="Y178" s="63"/>
      <c r="Z178" s="25"/>
    </row>
    <row r="179" spans="1:27" ht="20.100000000000001" customHeight="1" x14ac:dyDescent="0.15">
      <c r="A179" s="6">
        <f>IF(TRIM($I179)="", 1001, 0)</f>
        <v>1001</v>
      </c>
      <c r="B179" s="6"/>
      <c r="C179" s="26"/>
      <c r="D179" s="27">
        <v>6</v>
      </c>
      <c r="E179" s="4" t="s">
        <v>9</v>
      </c>
      <c r="I179" s="261"/>
      <c r="J179" s="263"/>
      <c r="K179" s="263"/>
      <c r="L179" s="263"/>
      <c r="M179" s="263"/>
      <c r="N179" s="24" t="s">
        <v>79</v>
      </c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61"/>
      <c r="Z179" s="25"/>
    </row>
    <row r="180" spans="1:27" ht="30" customHeight="1" x14ac:dyDescent="0.15">
      <c r="A180" s="6"/>
      <c r="B180" s="6"/>
      <c r="C180" s="30"/>
      <c r="D180" s="24"/>
      <c r="E180" s="24"/>
      <c r="F180" s="24"/>
      <c r="G180" s="24"/>
      <c r="H180" s="24"/>
      <c r="I180" s="66"/>
      <c r="J180" s="275" t="str">
        <f>"例)10　"&amp;今年&amp;"12月31日現在。創業から申請日まで（組織変更、合併等による期間の通算可）。
１年未満の端数は切り捨ててください。１年に満たない場合は0を入力してください。"</f>
        <v>例)10　令和4年12月31日現在。創業から申請日まで（組織変更、合併等による期間の通算可）。
１年未満の端数は切り捨ててください。１年に満たない場合は0を入力してください。</v>
      </c>
      <c r="K180" s="275"/>
      <c r="L180" s="275"/>
      <c r="M180" s="275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  <c r="X180" s="275"/>
      <c r="Y180" s="275"/>
      <c r="Z180" s="25"/>
    </row>
    <row r="181" spans="1:27" ht="20.100000000000001" customHeight="1" x14ac:dyDescent="0.15">
      <c r="A181" s="6"/>
      <c r="B181" s="6"/>
      <c r="C181" s="26"/>
      <c r="D181" s="27">
        <v>7</v>
      </c>
      <c r="E181" s="4" t="s">
        <v>19</v>
      </c>
      <c r="I181" s="261"/>
      <c r="J181" s="263"/>
      <c r="K181" s="263"/>
      <c r="L181" s="263"/>
      <c r="M181" s="263"/>
      <c r="N181" s="24" t="s">
        <v>82</v>
      </c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61"/>
      <c r="Z181" s="25"/>
    </row>
    <row r="182" spans="1:27" ht="20.100000000000001" customHeight="1" x14ac:dyDescent="0.15">
      <c r="A182" s="6"/>
      <c r="B182" s="6"/>
      <c r="C182" s="26"/>
      <c r="D182" s="27"/>
      <c r="E182" s="24"/>
      <c r="F182" s="24"/>
      <c r="G182" s="24"/>
      <c r="H182" s="24"/>
      <c r="I182" s="28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25"/>
    </row>
    <row r="183" spans="1:27" ht="20.100000000000001" customHeight="1" x14ac:dyDescent="0.15">
      <c r="A183" s="6"/>
      <c r="B183" s="6"/>
      <c r="C183" s="26"/>
      <c r="D183" s="27">
        <v>8</v>
      </c>
      <c r="E183" s="4" t="s">
        <v>20</v>
      </c>
      <c r="I183" s="261"/>
      <c r="J183" s="263"/>
      <c r="K183" s="263"/>
      <c r="L183" s="263"/>
      <c r="M183" s="263"/>
      <c r="N183" s="24" t="s">
        <v>82</v>
      </c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61"/>
      <c r="Z183" s="25"/>
    </row>
    <row r="184" spans="1:27" ht="20.100000000000001" customHeight="1" x14ac:dyDescent="0.15">
      <c r="A184" s="6"/>
      <c r="B184" s="6"/>
      <c r="C184" s="26"/>
      <c r="D184" s="27"/>
      <c r="E184" s="24"/>
      <c r="F184" s="24"/>
      <c r="G184" s="24"/>
      <c r="H184" s="24"/>
      <c r="I184" s="28"/>
      <c r="J184" s="29" t="str">
        <f>"(" &amp; D181 &amp; ")" &amp;E181 &amp; "の内数"</f>
        <v>(7)常勤職員の数の内数</v>
      </c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63"/>
      <c r="Z184" s="25"/>
    </row>
    <row r="185" spans="1:27" ht="20.100000000000001" customHeight="1" x14ac:dyDescent="0.15">
      <c r="A185" s="6">
        <f>IF(AND($I185&lt;&gt;"課税", $I185&lt;&gt;"免税"), 1001, 0)</f>
        <v>1001</v>
      </c>
      <c r="B185" s="6"/>
      <c r="C185" s="26"/>
      <c r="D185" s="27">
        <v>9</v>
      </c>
      <c r="E185" s="4" t="s">
        <v>11</v>
      </c>
      <c r="I185" s="242"/>
      <c r="J185" s="253"/>
      <c r="K185" s="253"/>
      <c r="L185" s="253"/>
      <c r="M185" s="253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5"/>
    </row>
    <row r="186" spans="1:27" ht="42" customHeight="1" x14ac:dyDescent="0.15">
      <c r="A186" s="6"/>
      <c r="B186" s="6"/>
      <c r="C186" s="30"/>
      <c r="D186" s="24"/>
      <c r="E186" s="24"/>
      <c r="F186" s="24"/>
      <c r="G186" s="24"/>
      <c r="H186" s="24"/>
      <c r="I186" s="28"/>
      <c r="J186" s="245" t="str">
        <f>"リストから選択してください。
"&amp;今年&amp;"4月1日時点で、消費税課税事業者の場合は「課税」を、免税事業者の場合は「免税」を選択してください。"</f>
        <v>リストから選択してください。
令和4年4月1日時点で、消費税課税事業者の場合は「課税」を、免税事業者の場合は「免税」を選択してください。</v>
      </c>
      <c r="K186" s="246"/>
      <c r="L186" s="246"/>
      <c r="M186" s="246"/>
      <c r="N186" s="246"/>
      <c r="O186" s="246"/>
      <c r="P186" s="246"/>
      <c r="Q186" s="246"/>
      <c r="R186" s="246"/>
      <c r="S186" s="246"/>
      <c r="T186" s="246"/>
      <c r="U186" s="246"/>
      <c r="V186" s="246"/>
      <c r="W186" s="246"/>
      <c r="X186" s="246"/>
      <c r="Y186" s="246"/>
      <c r="Z186" s="25"/>
    </row>
    <row r="187" spans="1:27" ht="20.100000000000001" customHeight="1" x14ac:dyDescent="0.15">
      <c r="A187" s="6"/>
      <c r="B187" s="6"/>
      <c r="C187" s="20"/>
      <c r="D187" s="27">
        <v>10</v>
      </c>
      <c r="E187" s="4" t="s">
        <v>21</v>
      </c>
      <c r="Z187" s="25"/>
    </row>
    <row r="188" spans="1:27" ht="30" customHeight="1" x14ac:dyDescent="0.15">
      <c r="A188" s="6"/>
      <c r="B188" s="6"/>
      <c r="C188" s="26"/>
      <c r="D188" s="27"/>
      <c r="E188" s="255" t="s">
        <v>126</v>
      </c>
      <c r="F188" s="255"/>
      <c r="G188" s="255"/>
      <c r="H188" s="255"/>
      <c r="I188" s="282"/>
      <c r="J188" s="255"/>
      <c r="K188" s="255"/>
      <c r="L188" s="255"/>
      <c r="M188" s="255"/>
      <c r="N188" s="282"/>
      <c r="O188" s="255"/>
      <c r="P188" s="255"/>
      <c r="Q188" s="255"/>
      <c r="R188" s="282"/>
      <c r="S188" s="255"/>
      <c r="T188" s="255"/>
      <c r="U188" s="255"/>
      <c r="V188" s="255"/>
      <c r="W188" s="255"/>
      <c r="X188" s="255"/>
      <c r="Y188" s="255"/>
      <c r="Z188" s="25"/>
    </row>
    <row r="189" spans="1:27" ht="20.100000000000001" customHeight="1" x14ac:dyDescent="0.15">
      <c r="A189" s="6"/>
      <c r="B189" s="6"/>
      <c r="C189" s="26"/>
      <c r="D189" s="27"/>
      <c r="E189" s="276" t="s">
        <v>84</v>
      </c>
      <c r="F189" s="277"/>
      <c r="G189" s="277"/>
      <c r="H189" s="277"/>
      <c r="I189" s="277"/>
      <c r="J189" s="278"/>
      <c r="K189" s="279" t="s">
        <v>83</v>
      </c>
      <c r="L189" s="279"/>
      <c r="M189" s="279"/>
      <c r="N189" s="279"/>
      <c r="O189" s="280" t="s">
        <v>22</v>
      </c>
      <c r="P189" s="279"/>
      <c r="Q189" s="279"/>
      <c r="R189" s="279"/>
      <c r="S189" s="281"/>
      <c r="T189" s="58"/>
      <c r="U189" s="58"/>
      <c r="V189" s="58"/>
      <c r="W189" s="58"/>
      <c r="X189" s="58"/>
      <c r="Y189" s="58"/>
      <c r="Z189" s="25"/>
    </row>
    <row r="190" spans="1:27" ht="20.100000000000001" customHeight="1" x14ac:dyDescent="0.15">
      <c r="A190" s="6"/>
      <c r="B190" s="6"/>
      <c r="C190" s="26"/>
      <c r="D190" s="27"/>
      <c r="E190" s="272"/>
      <c r="F190" s="273"/>
      <c r="G190" s="273"/>
      <c r="H190" s="273"/>
      <c r="I190" s="273"/>
      <c r="J190" s="274"/>
      <c r="K190" s="272"/>
      <c r="L190" s="273"/>
      <c r="M190" s="283"/>
      <c r="N190" s="284"/>
      <c r="O190" s="272"/>
      <c r="P190" s="273"/>
      <c r="Q190" s="273"/>
      <c r="R190" s="273"/>
      <c r="S190" s="284"/>
      <c r="Z190" s="25"/>
      <c r="AA190" s="24"/>
    </row>
    <row r="191" spans="1:27" ht="20.100000000000001" customHeight="1" x14ac:dyDescent="0.15">
      <c r="A191" s="6"/>
      <c r="B191" s="6"/>
      <c r="C191" s="26"/>
      <c r="D191" s="27"/>
      <c r="Z191" s="25"/>
      <c r="AA191" s="24"/>
    </row>
    <row r="192" spans="1:27" ht="20.100000000000001" customHeight="1" x14ac:dyDescent="0.15">
      <c r="A192" s="6"/>
      <c r="B192" s="6"/>
      <c r="C192" s="26"/>
      <c r="D192" s="68">
        <v>11</v>
      </c>
      <c r="E192" s="69" t="s">
        <v>162</v>
      </c>
      <c r="F192" s="70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25"/>
      <c r="AA192" s="24"/>
    </row>
    <row r="193" spans="1:27" ht="20.100000000000001" customHeight="1" x14ac:dyDescent="0.15">
      <c r="A193" s="6"/>
      <c r="B193" s="6"/>
      <c r="C193" s="26"/>
      <c r="D193" s="71"/>
      <c r="E193" s="60" t="s">
        <v>127</v>
      </c>
      <c r="F193" s="72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25"/>
      <c r="AA193" s="24"/>
    </row>
    <row r="194" spans="1:27" ht="20.100000000000001" customHeight="1" x14ac:dyDescent="0.15">
      <c r="A194" s="6"/>
      <c r="B194" s="6"/>
      <c r="C194" s="26"/>
      <c r="D194" s="73"/>
      <c r="E194" s="113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5"/>
      <c r="Z194" s="25"/>
      <c r="AA194" s="24"/>
    </row>
    <row r="195" spans="1:27" ht="20.100000000000001" customHeight="1" x14ac:dyDescent="0.15">
      <c r="A195" s="6"/>
      <c r="B195" s="6"/>
      <c r="C195" s="26"/>
      <c r="E195" s="113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5"/>
      <c r="Z195" s="25"/>
      <c r="AA195" s="24"/>
    </row>
    <row r="196" spans="1:27" ht="20.100000000000001" customHeight="1" x14ac:dyDescent="0.15">
      <c r="A196" s="6"/>
      <c r="B196" s="6"/>
      <c r="C196" s="26"/>
      <c r="D196" s="73"/>
      <c r="E196" s="113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5"/>
      <c r="Z196" s="25"/>
      <c r="AA196" s="24"/>
    </row>
    <row r="197" spans="1:27" ht="20.100000000000001" customHeight="1" x14ac:dyDescent="0.15">
      <c r="A197" s="6"/>
      <c r="B197" s="6"/>
      <c r="C197" s="26"/>
      <c r="D197" s="73"/>
      <c r="E197" s="113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5"/>
      <c r="Z197" s="25"/>
      <c r="AA197" s="24"/>
    </row>
    <row r="198" spans="1:27" ht="20.100000000000001" customHeight="1" x14ac:dyDescent="0.15">
      <c r="A198" s="6"/>
      <c r="B198" s="6"/>
      <c r="C198" s="26"/>
      <c r="D198" s="73"/>
      <c r="E198" s="113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5"/>
      <c r="Z198" s="25"/>
      <c r="AA198" s="24"/>
    </row>
    <row r="199" spans="1:27" ht="20.100000000000001" customHeight="1" x14ac:dyDescent="0.15">
      <c r="A199" s="6"/>
      <c r="B199" s="6"/>
      <c r="C199" s="26"/>
      <c r="D199" s="73"/>
      <c r="E199" s="113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5"/>
      <c r="Z199" s="25"/>
      <c r="AA199" s="24"/>
    </row>
    <row r="200" spans="1:27" ht="20.100000000000001" customHeight="1" x14ac:dyDescent="0.15">
      <c r="A200" s="6"/>
      <c r="B200" s="6"/>
      <c r="C200" s="26"/>
      <c r="D200" s="73"/>
      <c r="E200" s="113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5"/>
      <c r="Z200" s="25"/>
      <c r="AA200" s="24"/>
    </row>
    <row r="201" spans="1:27" ht="20.100000000000001" customHeight="1" x14ac:dyDescent="0.15">
      <c r="A201" s="6"/>
      <c r="B201" s="6"/>
      <c r="C201" s="26"/>
      <c r="D201" s="73"/>
      <c r="E201" s="113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5"/>
      <c r="Z201" s="25"/>
      <c r="AA201" s="24"/>
    </row>
    <row r="202" spans="1:27" ht="20.100000000000001" customHeight="1" x14ac:dyDescent="0.15">
      <c r="A202" s="6"/>
      <c r="B202" s="6"/>
      <c r="C202" s="26"/>
      <c r="D202" s="73"/>
      <c r="E202" s="113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5"/>
      <c r="Z202" s="25"/>
      <c r="AA202" s="24"/>
    </row>
    <row r="203" spans="1:27" ht="20.100000000000001" customHeight="1" x14ac:dyDescent="0.15">
      <c r="A203" s="6"/>
      <c r="B203" s="6"/>
      <c r="C203" s="26"/>
      <c r="D203" s="27"/>
      <c r="E203" s="24"/>
      <c r="F203" s="24"/>
      <c r="G203" s="24"/>
      <c r="H203" s="24"/>
      <c r="I203" s="28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25"/>
      <c r="AA203" s="24"/>
    </row>
    <row r="204" spans="1:27" ht="20.100000000000001" customHeight="1" x14ac:dyDescent="0.15">
      <c r="A204" s="6"/>
      <c r="B204" s="6"/>
      <c r="C204" s="36"/>
      <c r="D204" s="37"/>
      <c r="E204" s="37"/>
      <c r="F204" s="37"/>
      <c r="G204" s="37"/>
      <c r="H204" s="37"/>
      <c r="I204" s="37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9"/>
    </row>
    <row r="205" spans="1:27" ht="20.100000000000001" customHeight="1" x14ac:dyDescent="0.15">
      <c r="A205" s="6"/>
      <c r="B205" s="6"/>
      <c r="C205" s="24"/>
      <c r="D205" s="24"/>
      <c r="E205" s="24"/>
      <c r="F205" s="24"/>
      <c r="G205" s="24"/>
      <c r="H205" s="24"/>
      <c r="I205" s="24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24"/>
    </row>
    <row r="206" spans="1:27" ht="20.100000000000001" customHeight="1" x14ac:dyDescent="0.15"/>
    <row r="207" spans="1:27" ht="20.100000000000001" customHeight="1" x14ac:dyDescent="0.15">
      <c r="A207" s="6"/>
      <c r="B207" s="74"/>
      <c r="C207" s="239" t="s">
        <v>160</v>
      </c>
      <c r="D207" s="240"/>
      <c r="E207" s="240"/>
      <c r="F207" s="240"/>
      <c r="G207" s="240"/>
      <c r="H207" s="241"/>
      <c r="I207" s="42"/>
    </row>
    <row r="208" spans="1:27" ht="20.100000000000001" customHeight="1" x14ac:dyDescent="0.15">
      <c r="A208" s="6"/>
      <c r="B208" s="6"/>
      <c r="C208" s="20"/>
      <c r="D208" s="21"/>
      <c r="E208" s="21"/>
      <c r="F208" s="21"/>
      <c r="G208" s="21"/>
      <c r="H208" s="21"/>
      <c r="I208" s="21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30"/>
    </row>
    <row r="209" spans="1:28" ht="45" customHeight="1" x14ac:dyDescent="0.15">
      <c r="A209" s="6"/>
      <c r="B209" s="6"/>
      <c r="C209" s="20"/>
      <c r="D209" s="221" t="s">
        <v>345</v>
      </c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221"/>
      <c r="V209" s="221"/>
      <c r="W209" s="221"/>
      <c r="X209" s="221"/>
      <c r="Y209" s="221"/>
      <c r="Z209" s="40"/>
      <c r="AA209" s="75"/>
    </row>
    <row r="210" spans="1:28" ht="20.100000000000001" hidden="1" customHeight="1" x14ac:dyDescent="0.15">
      <c r="A210" s="6"/>
      <c r="B210" s="6"/>
      <c r="C210" s="20"/>
      <c r="D210" s="76"/>
      <c r="E210" s="40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30"/>
    </row>
    <row r="211" spans="1:28" ht="20.100000000000001" customHeight="1" x14ac:dyDescent="0.15">
      <c r="A211" s="6"/>
      <c r="B211" s="74"/>
      <c r="C211" s="20"/>
      <c r="D211" s="259" t="s">
        <v>129</v>
      </c>
      <c r="E211" s="259"/>
      <c r="F211" s="259"/>
      <c r="G211" s="259"/>
      <c r="H211" s="259"/>
      <c r="I211" s="259"/>
      <c r="J211" s="259"/>
      <c r="K211" s="259"/>
      <c r="L211" s="259"/>
      <c r="M211" s="259"/>
      <c r="N211" s="259"/>
      <c r="O211" s="259"/>
      <c r="P211" s="259"/>
      <c r="Q211" s="259"/>
      <c r="R211" s="259"/>
      <c r="S211" s="259"/>
      <c r="T211" s="259"/>
      <c r="U211" s="259"/>
      <c r="V211" s="259"/>
      <c r="W211" s="259"/>
      <c r="X211" s="259"/>
      <c r="Y211" s="259"/>
      <c r="Z211" s="25"/>
      <c r="AB211" s="112" t="str">
        <f>AB214&amp;AB215&amp;AB216&amp;AB217&amp;AB218&amp;AB219&amp;AB220&amp;AB221&amp;AB222&amp;AB223&amp;AB224&amp;AB225&amp;AB226&amp;AB227&amp;AB228&amp;AB229&amp;AB230&amp;AB231&amp;AB232&amp;AB233&amp;AB234&amp;AB235&amp;AB236&amp;AB237&amp;AB238&amp;AB239&amp;AB240&amp;AB241&amp;AB242&amp;AB243&amp;AB244&amp;AB245&amp;AB246&amp;AB247&amp;AB248&amp;AB249&amp;AB250&amp;AB251&amp;AB252&amp;AB253&amp;AB254&amp;AB255&amp;AB256&amp;AB257&amp;AB258&amp;AB259&amp;AB260&amp;AB261&amp;AB262&amp;AB263&amp;AB264&amp;AB265&amp;AB266&amp;AB267&amp;AB268&amp;AB269&amp;AB270&amp;AB271&amp;AB272&amp;AB273&amp;AB274&amp;AB275&amp;AB276&amp;AB277&amp;AB278&amp;AB279&amp;AB280&amp;AB281&amp;AB282&amp;AB283&amp;AB284&amp;AB285&amp;AB286&amp;AB287&amp;AB288&amp;AB289&amp;AB290&amp;AB291&amp;AB292&amp;AB293&amp;AB294&amp;AB295&amp;AB296&amp;AB297&amp;AB298&amp;AB299&amp;AB300&amp;AB301&amp;AB302&amp;AB303&amp;AB304&amp;AB305&amp;AB306&amp;AB307&amp;AB308&amp;AB309&amp;AB310&amp;AB311&amp;AB312&amp;AB313&amp;AB314&amp;AB315&amp;AB316&amp;AB317&amp;AB318&amp;AB319&amp;AB320&amp;AB321&amp;AB322&amp;AB323&amp;AB324&amp;AB325&amp;AB326&amp;AB327&amp;AB328&amp;AB329&amp;AB330&amp;AB331&amp;AB332&amp;AB333&amp;AB334&amp;AB335&amp;AB336&amp;AB337&amp;AB338&amp;AB339&amp;AB340&amp;AB341&amp;AB342&amp;AB343&amp;AB344&amp;AB345&amp;AB346&amp;AB347&amp;AB348&amp;AB349&amp;AB350&amp;AB351&amp;AB352&amp;AB353&amp;AB354&amp;AB355&amp;AB356&amp;AB357&amp;AB358&amp;AB359&amp;AB360&amp;AB361&amp;AB362&amp;AB363&amp;AB364&amp;AB365&amp;AB366&amp;AB367&amp;AB368&amp;AB369&amp;AB370&amp;AB371&amp;AB372</f>
        <v/>
      </c>
    </row>
    <row r="212" spans="1:28" ht="20.100000000000001" hidden="1" customHeight="1" x14ac:dyDescent="0.15">
      <c r="A212" s="6"/>
      <c r="B212" s="6"/>
      <c r="C212" s="20"/>
      <c r="D212" s="78"/>
      <c r="E212" s="40"/>
      <c r="G212" s="24"/>
      <c r="H212" s="79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5"/>
    </row>
    <row r="213" spans="1:28" ht="20.100000000000001" customHeight="1" x14ac:dyDescent="0.15">
      <c r="A213" s="6">
        <f>IF(AND(物品希望="",役務希望="",TRIM(E438)=""), 1001, 0)</f>
        <v>1001</v>
      </c>
      <c r="B213" s="74"/>
      <c r="C213" s="20"/>
      <c r="D213" s="214" t="s">
        <v>290</v>
      </c>
      <c r="E213" s="225"/>
      <c r="F213" s="260"/>
      <c r="G213" s="80"/>
      <c r="H213" s="185" t="s">
        <v>130</v>
      </c>
      <c r="I213" s="186"/>
      <c r="J213" s="225" t="s">
        <v>131</v>
      </c>
      <c r="K213" s="225"/>
      <c r="L213" s="225"/>
      <c r="M213" s="225"/>
      <c r="N213" s="225"/>
      <c r="O213" s="225"/>
      <c r="P213" s="225"/>
      <c r="Q213" s="167" t="s">
        <v>164</v>
      </c>
      <c r="R213" s="168"/>
      <c r="S213" s="168"/>
      <c r="T213" s="168"/>
      <c r="U213" s="168"/>
      <c r="V213" s="168"/>
      <c r="W213" s="168"/>
      <c r="X213" s="168"/>
      <c r="Y213" s="169"/>
      <c r="Z213" s="33"/>
    </row>
    <row r="214" spans="1:28" ht="20.100000000000001" customHeight="1" x14ac:dyDescent="0.15">
      <c r="A214" s="6"/>
      <c r="B214" s="6"/>
      <c r="C214" s="26"/>
      <c r="D214" s="218">
        <v>11</v>
      </c>
      <c r="E214" s="205" t="s">
        <v>163</v>
      </c>
      <c r="F214" s="222"/>
      <c r="G214" s="81">
        <v>1101</v>
      </c>
      <c r="H214" s="179"/>
      <c r="I214" s="180"/>
      <c r="J214" s="140" t="s">
        <v>166</v>
      </c>
      <c r="K214" s="141"/>
      <c r="L214" s="141"/>
      <c r="M214" s="141"/>
      <c r="N214" s="141"/>
      <c r="O214" s="141"/>
      <c r="P214" s="142"/>
      <c r="Q214" s="125" t="s">
        <v>165</v>
      </c>
      <c r="R214" s="126"/>
      <c r="S214" s="126"/>
      <c r="T214" s="126"/>
      <c r="U214" s="126"/>
      <c r="V214" s="126"/>
      <c r="W214" s="126"/>
      <c r="X214" s="126"/>
      <c r="Y214" s="127"/>
      <c r="Z214" s="25"/>
      <c r="AA214" s="24"/>
      <c r="AB214" s="82" t="str">
        <f>IF(H214="○",J214&amp;"、","")</f>
        <v/>
      </c>
    </row>
    <row r="215" spans="1:28" ht="20.100000000000001" customHeight="1" x14ac:dyDescent="0.15">
      <c r="A215" s="6"/>
      <c r="B215" s="6"/>
      <c r="C215" s="26"/>
      <c r="D215" s="219"/>
      <c r="E215" s="207"/>
      <c r="F215" s="223"/>
      <c r="G215" s="83">
        <v>1102</v>
      </c>
      <c r="H215" s="181"/>
      <c r="I215" s="182"/>
      <c r="J215" s="134" t="s">
        <v>229</v>
      </c>
      <c r="K215" s="135"/>
      <c r="L215" s="135"/>
      <c r="M215" s="135"/>
      <c r="N215" s="135"/>
      <c r="O215" s="135"/>
      <c r="P215" s="136"/>
      <c r="Q215" s="116"/>
      <c r="R215" s="117"/>
      <c r="S215" s="117"/>
      <c r="T215" s="117"/>
      <c r="U215" s="117"/>
      <c r="V215" s="117"/>
      <c r="W215" s="117"/>
      <c r="X215" s="117"/>
      <c r="Y215" s="118"/>
      <c r="Z215" s="25"/>
      <c r="AA215" s="24"/>
      <c r="AB215" s="82" t="str">
        <f t="shared" ref="AB215:AB278" si="0">IF(H215="○",J215&amp;"、","")</f>
        <v/>
      </c>
    </row>
    <row r="216" spans="1:28" ht="20.100000000000001" customHeight="1" x14ac:dyDescent="0.15">
      <c r="A216" s="6"/>
      <c r="B216" s="6"/>
      <c r="C216" s="26"/>
      <c r="D216" s="219"/>
      <c r="E216" s="207"/>
      <c r="F216" s="223"/>
      <c r="G216" s="83">
        <v>1103</v>
      </c>
      <c r="H216" s="181"/>
      <c r="I216" s="182"/>
      <c r="J216" s="134" t="s">
        <v>230</v>
      </c>
      <c r="K216" s="135"/>
      <c r="L216" s="135"/>
      <c r="M216" s="135"/>
      <c r="N216" s="135"/>
      <c r="O216" s="135"/>
      <c r="P216" s="136"/>
      <c r="Q216" s="116"/>
      <c r="R216" s="117"/>
      <c r="S216" s="117"/>
      <c r="T216" s="117"/>
      <c r="U216" s="117"/>
      <c r="V216" s="117"/>
      <c r="W216" s="117"/>
      <c r="X216" s="117"/>
      <c r="Y216" s="118"/>
      <c r="Z216" s="25"/>
      <c r="AA216" s="24"/>
      <c r="AB216" s="82" t="str">
        <f t="shared" si="0"/>
        <v/>
      </c>
    </row>
    <row r="217" spans="1:28" ht="20.100000000000001" customHeight="1" x14ac:dyDescent="0.15">
      <c r="A217" s="6"/>
      <c r="B217" s="6"/>
      <c r="C217" s="26"/>
      <c r="D217" s="219"/>
      <c r="E217" s="207"/>
      <c r="F217" s="223"/>
      <c r="G217" s="83">
        <v>1104</v>
      </c>
      <c r="H217" s="181"/>
      <c r="I217" s="182"/>
      <c r="J217" s="134" t="s">
        <v>167</v>
      </c>
      <c r="K217" s="135"/>
      <c r="L217" s="135"/>
      <c r="M217" s="135"/>
      <c r="N217" s="135"/>
      <c r="O217" s="135"/>
      <c r="P217" s="136"/>
      <c r="Q217" s="116" t="s">
        <v>165</v>
      </c>
      <c r="R217" s="117"/>
      <c r="S217" s="117"/>
      <c r="T217" s="117"/>
      <c r="U217" s="117"/>
      <c r="V217" s="117"/>
      <c r="W217" s="117"/>
      <c r="X217" s="117"/>
      <c r="Y217" s="118"/>
      <c r="Z217" s="25"/>
      <c r="AA217" s="24"/>
      <c r="AB217" s="82" t="str">
        <f t="shared" si="0"/>
        <v/>
      </c>
    </row>
    <row r="218" spans="1:28" ht="20.100000000000001" customHeight="1" x14ac:dyDescent="0.15">
      <c r="A218" s="6"/>
      <c r="B218" s="6"/>
      <c r="C218" s="26"/>
      <c r="D218" s="219"/>
      <c r="E218" s="207"/>
      <c r="F218" s="223"/>
      <c r="G218" s="83">
        <v>1105</v>
      </c>
      <c r="H218" s="181"/>
      <c r="I218" s="182"/>
      <c r="J218" s="134" t="s">
        <v>231</v>
      </c>
      <c r="K218" s="135"/>
      <c r="L218" s="135"/>
      <c r="M218" s="135"/>
      <c r="N218" s="135"/>
      <c r="O218" s="135"/>
      <c r="P218" s="136"/>
      <c r="Q218" s="116"/>
      <c r="R218" s="117"/>
      <c r="S218" s="117"/>
      <c r="T218" s="117"/>
      <c r="U218" s="117"/>
      <c r="V218" s="117"/>
      <c r="W218" s="117"/>
      <c r="X218" s="117"/>
      <c r="Y218" s="118"/>
      <c r="Z218" s="25"/>
      <c r="AA218" s="24"/>
      <c r="AB218" s="82" t="str">
        <f t="shared" si="0"/>
        <v/>
      </c>
    </row>
    <row r="219" spans="1:28" ht="20.100000000000001" customHeight="1" x14ac:dyDescent="0.15">
      <c r="A219" s="6"/>
      <c r="B219" s="6"/>
      <c r="C219" s="26"/>
      <c r="D219" s="219"/>
      <c r="E219" s="207"/>
      <c r="F219" s="223"/>
      <c r="G219" s="83">
        <v>1106</v>
      </c>
      <c r="H219" s="181"/>
      <c r="I219" s="182"/>
      <c r="J219" s="134" t="s">
        <v>232</v>
      </c>
      <c r="K219" s="135"/>
      <c r="L219" s="135"/>
      <c r="M219" s="135"/>
      <c r="N219" s="135"/>
      <c r="O219" s="135"/>
      <c r="P219" s="136"/>
      <c r="Q219" s="116"/>
      <c r="R219" s="117"/>
      <c r="S219" s="117"/>
      <c r="T219" s="117"/>
      <c r="U219" s="117"/>
      <c r="V219" s="117"/>
      <c r="W219" s="117"/>
      <c r="X219" s="117"/>
      <c r="Y219" s="118"/>
      <c r="Z219" s="25"/>
      <c r="AA219" s="24"/>
      <c r="AB219" s="82" t="str">
        <f t="shared" si="0"/>
        <v/>
      </c>
    </row>
    <row r="220" spans="1:28" ht="20.100000000000001" customHeight="1" x14ac:dyDescent="0.15">
      <c r="A220" s="6"/>
      <c r="B220" s="6"/>
      <c r="C220" s="26"/>
      <c r="D220" s="219"/>
      <c r="E220" s="207"/>
      <c r="F220" s="223"/>
      <c r="G220" s="83">
        <v>1107</v>
      </c>
      <c r="H220" s="181"/>
      <c r="I220" s="182"/>
      <c r="J220" s="134" t="s">
        <v>233</v>
      </c>
      <c r="K220" s="135"/>
      <c r="L220" s="135"/>
      <c r="M220" s="135"/>
      <c r="N220" s="135"/>
      <c r="O220" s="135"/>
      <c r="P220" s="136"/>
      <c r="Q220" s="116"/>
      <c r="R220" s="117"/>
      <c r="S220" s="117"/>
      <c r="T220" s="117"/>
      <c r="U220" s="117"/>
      <c r="V220" s="117"/>
      <c r="W220" s="117"/>
      <c r="X220" s="117"/>
      <c r="Y220" s="118"/>
      <c r="Z220" s="25"/>
      <c r="AA220" s="6"/>
      <c r="AB220" s="82" t="str">
        <f t="shared" si="0"/>
        <v/>
      </c>
    </row>
    <row r="221" spans="1:28" ht="20.100000000000001" customHeight="1" x14ac:dyDescent="0.15">
      <c r="A221" s="6"/>
      <c r="B221" s="6"/>
      <c r="C221" s="26"/>
      <c r="D221" s="219"/>
      <c r="E221" s="207"/>
      <c r="F221" s="223"/>
      <c r="G221" s="83">
        <v>1108</v>
      </c>
      <c r="H221" s="181"/>
      <c r="I221" s="182"/>
      <c r="J221" s="134" t="s">
        <v>327</v>
      </c>
      <c r="K221" s="135"/>
      <c r="L221" s="135"/>
      <c r="M221" s="135"/>
      <c r="N221" s="135"/>
      <c r="O221" s="135"/>
      <c r="P221" s="136"/>
      <c r="Q221" s="116"/>
      <c r="R221" s="117"/>
      <c r="S221" s="117"/>
      <c r="T221" s="117"/>
      <c r="U221" s="117"/>
      <c r="V221" s="117"/>
      <c r="W221" s="117"/>
      <c r="X221" s="117"/>
      <c r="Y221" s="118"/>
      <c r="Z221" s="33"/>
      <c r="AB221" s="82" t="str">
        <f t="shared" si="0"/>
        <v/>
      </c>
    </row>
    <row r="222" spans="1:28" ht="20.100000000000001" customHeight="1" x14ac:dyDescent="0.15">
      <c r="A222" s="6"/>
      <c r="B222" s="6"/>
      <c r="C222" s="26"/>
      <c r="D222" s="219"/>
      <c r="E222" s="207"/>
      <c r="F222" s="223"/>
      <c r="G222" s="83">
        <v>1109</v>
      </c>
      <c r="H222" s="181"/>
      <c r="I222" s="182"/>
      <c r="J222" s="134" t="s">
        <v>234</v>
      </c>
      <c r="K222" s="135"/>
      <c r="L222" s="135"/>
      <c r="M222" s="135"/>
      <c r="N222" s="135"/>
      <c r="O222" s="135"/>
      <c r="P222" s="136"/>
      <c r="Q222" s="116"/>
      <c r="R222" s="117"/>
      <c r="S222" s="117"/>
      <c r="T222" s="117"/>
      <c r="U222" s="117"/>
      <c r="V222" s="117"/>
      <c r="W222" s="117"/>
      <c r="X222" s="117"/>
      <c r="Y222" s="118"/>
      <c r="Z222" s="25"/>
      <c r="AA222" s="24"/>
      <c r="AB222" s="82" t="str">
        <f t="shared" si="0"/>
        <v/>
      </c>
    </row>
    <row r="223" spans="1:28" ht="30" customHeight="1" x14ac:dyDescent="0.15">
      <c r="A223" s="6"/>
      <c r="B223" s="6"/>
      <c r="C223" s="26"/>
      <c r="D223" s="219"/>
      <c r="E223" s="207"/>
      <c r="F223" s="223"/>
      <c r="G223" s="83">
        <v>1110</v>
      </c>
      <c r="H223" s="181"/>
      <c r="I223" s="182"/>
      <c r="J223" s="134" t="s">
        <v>169</v>
      </c>
      <c r="K223" s="135"/>
      <c r="L223" s="135"/>
      <c r="M223" s="135"/>
      <c r="N223" s="135"/>
      <c r="O223" s="135"/>
      <c r="P223" s="136"/>
      <c r="Q223" s="170" t="s">
        <v>168</v>
      </c>
      <c r="R223" s="171"/>
      <c r="S223" s="171"/>
      <c r="T223" s="171"/>
      <c r="U223" s="171"/>
      <c r="V223" s="171"/>
      <c r="W223" s="171"/>
      <c r="X223" s="171"/>
      <c r="Y223" s="172"/>
      <c r="Z223" s="25"/>
      <c r="AA223" s="24"/>
      <c r="AB223" s="82" t="str">
        <f t="shared" si="0"/>
        <v/>
      </c>
    </row>
    <row r="224" spans="1:28" ht="20.100000000000001" customHeight="1" x14ac:dyDescent="0.15">
      <c r="A224" s="6"/>
      <c r="B224" s="6"/>
      <c r="C224" s="26"/>
      <c r="D224" s="219"/>
      <c r="E224" s="207"/>
      <c r="F224" s="223"/>
      <c r="G224" s="83">
        <v>1111</v>
      </c>
      <c r="H224" s="181"/>
      <c r="I224" s="182"/>
      <c r="J224" s="134" t="s">
        <v>235</v>
      </c>
      <c r="K224" s="135"/>
      <c r="L224" s="135"/>
      <c r="M224" s="135"/>
      <c r="N224" s="135"/>
      <c r="O224" s="135"/>
      <c r="P224" s="136"/>
      <c r="Q224" s="116"/>
      <c r="R224" s="117"/>
      <c r="S224" s="117"/>
      <c r="T224" s="117"/>
      <c r="U224" s="117"/>
      <c r="V224" s="117"/>
      <c r="W224" s="117"/>
      <c r="X224" s="117"/>
      <c r="Y224" s="118"/>
      <c r="Z224" s="25"/>
      <c r="AA224" s="24"/>
      <c r="AB224" s="82" t="str">
        <f t="shared" si="0"/>
        <v/>
      </c>
    </row>
    <row r="225" spans="1:28" ht="20.100000000000001" customHeight="1" x14ac:dyDescent="0.15">
      <c r="A225" s="6"/>
      <c r="B225" s="6"/>
      <c r="C225" s="26"/>
      <c r="D225" s="219"/>
      <c r="E225" s="207"/>
      <c r="F225" s="223"/>
      <c r="G225" s="83">
        <v>1112</v>
      </c>
      <c r="H225" s="181"/>
      <c r="I225" s="182"/>
      <c r="J225" s="134" t="s">
        <v>236</v>
      </c>
      <c r="K225" s="135"/>
      <c r="L225" s="135"/>
      <c r="M225" s="135"/>
      <c r="N225" s="135"/>
      <c r="O225" s="135"/>
      <c r="P225" s="136"/>
      <c r="Q225" s="116"/>
      <c r="R225" s="117"/>
      <c r="S225" s="117"/>
      <c r="T225" s="117"/>
      <c r="U225" s="117"/>
      <c r="V225" s="117"/>
      <c r="W225" s="117"/>
      <c r="X225" s="117"/>
      <c r="Y225" s="118"/>
      <c r="Z225" s="25"/>
      <c r="AA225" s="24"/>
      <c r="AB225" s="82" t="str">
        <f t="shared" si="0"/>
        <v/>
      </c>
    </row>
    <row r="226" spans="1:28" ht="20.100000000000001" customHeight="1" x14ac:dyDescent="0.15">
      <c r="A226" s="6"/>
      <c r="B226" s="6"/>
      <c r="C226" s="20"/>
      <c r="D226" s="220"/>
      <c r="E226" s="209"/>
      <c r="F226" s="224"/>
      <c r="G226" s="84">
        <v>1113</v>
      </c>
      <c r="H226" s="183"/>
      <c r="I226" s="184"/>
      <c r="J226" s="137" t="s">
        <v>237</v>
      </c>
      <c r="K226" s="138"/>
      <c r="L226" s="138"/>
      <c r="M226" s="138"/>
      <c r="N226" s="138"/>
      <c r="O226" s="138"/>
      <c r="P226" s="139"/>
      <c r="Q226" s="119"/>
      <c r="R226" s="120"/>
      <c r="S226" s="120"/>
      <c r="T226" s="120"/>
      <c r="U226" s="120"/>
      <c r="V226" s="120"/>
      <c r="W226" s="120"/>
      <c r="X226" s="120"/>
      <c r="Y226" s="121"/>
      <c r="Z226" s="24"/>
      <c r="AA226" s="30"/>
      <c r="AB226" s="82" t="str">
        <f t="shared" si="0"/>
        <v/>
      </c>
    </row>
    <row r="227" spans="1:28" ht="20.100000000000001" customHeight="1" x14ac:dyDescent="0.15">
      <c r="A227" s="6"/>
      <c r="B227" s="6"/>
      <c r="C227" s="20"/>
      <c r="D227" s="218">
        <v>12</v>
      </c>
      <c r="E227" s="207" t="s">
        <v>170</v>
      </c>
      <c r="F227" s="223"/>
      <c r="G227" s="81">
        <v>1201</v>
      </c>
      <c r="H227" s="179"/>
      <c r="I227" s="180"/>
      <c r="J227" s="140" t="s">
        <v>238</v>
      </c>
      <c r="K227" s="141"/>
      <c r="L227" s="141"/>
      <c r="M227" s="141"/>
      <c r="N227" s="141"/>
      <c r="O227" s="141"/>
      <c r="P227" s="142"/>
      <c r="Q227" s="125"/>
      <c r="R227" s="126"/>
      <c r="S227" s="126"/>
      <c r="T227" s="126"/>
      <c r="U227" s="126"/>
      <c r="V227" s="126"/>
      <c r="W227" s="126"/>
      <c r="X227" s="126"/>
      <c r="Y227" s="127"/>
      <c r="Z227" s="24"/>
      <c r="AA227" s="30"/>
      <c r="AB227" s="82" t="str">
        <f t="shared" si="0"/>
        <v/>
      </c>
    </row>
    <row r="228" spans="1:28" ht="20.100000000000001" customHeight="1" x14ac:dyDescent="0.15">
      <c r="A228" s="6"/>
      <c r="B228" s="6"/>
      <c r="C228" s="20"/>
      <c r="D228" s="219"/>
      <c r="E228" s="207"/>
      <c r="F228" s="223"/>
      <c r="G228" s="83">
        <v>1202</v>
      </c>
      <c r="H228" s="181"/>
      <c r="I228" s="182"/>
      <c r="J228" s="134" t="s">
        <v>239</v>
      </c>
      <c r="K228" s="135"/>
      <c r="L228" s="135"/>
      <c r="M228" s="135"/>
      <c r="N228" s="135"/>
      <c r="O228" s="135"/>
      <c r="P228" s="136"/>
      <c r="Q228" s="116"/>
      <c r="R228" s="117"/>
      <c r="S228" s="117"/>
      <c r="T228" s="117"/>
      <c r="U228" s="117"/>
      <c r="V228" s="117"/>
      <c r="W228" s="117"/>
      <c r="X228" s="117"/>
      <c r="Y228" s="118"/>
      <c r="Z228" s="24"/>
      <c r="AA228" s="30"/>
      <c r="AB228" s="82" t="str">
        <f t="shared" si="0"/>
        <v/>
      </c>
    </row>
    <row r="229" spans="1:28" ht="20.100000000000001" customHeight="1" x14ac:dyDescent="0.15">
      <c r="A229" s="6"/>
      <c r="B229" s="6"/>
      <c r="C229" s="20"/>
      <c r="D229" s="219"/>
      <c r="E229" s="207"/>
      <c r="F229" s="223"/>
      <c r="G229" s="83">
        <v>1203</v>
      </c>
      <c r="H229" s="181"/>
      <c r="I229" s="182"/>
      <c r="J229" s="134" t="s">
        <v>240</v>
      </c>
      <c r="K229" s="135"/>
      <c r="L229" s="135"/>
      <c r="M229" s="135"/>
      <c r="N229" s="135"/>
      <c r="O229" s="135"/>
      <c r="P229" s="136"/>
      <c r="Q229" s="116"/>
      <c r="R229" s="117"/>
      <c r="S229" s="117"/>
      <c r="T229" s="117"/>
      <c r="U229" s="117"/>
      <c r="V229" s="117"/>
      <c r="W229" s="117"/>
      <c r="X229" s="117"/>
      <c r="Y229" s="118"/>
      <c r="Z229" s="24"/>
      <c r="AA229" s="30"/>
      <c r="AB229" s="82" t="str">
        <f t="shared" si="0"/>
        <v/>
      </c>
    </row>
    <row r="230" spans="1:28" ht="20.100000000000001" customHeight="1" x14ac:dyDescent="0.15">
      <c r="A230" s="6"/>
      <c r="B230" s="6"/>
      <c r="C230" s="20"/>
      <c r="D230" s="219"/>
      <c r="E230" s="207"/>
      <c r="F230" s="223"/>
      <c r="G230" s="83">
        <v>1204</v>
      </c>
      <c r="H230" s="181"/>
      <c r="I230" s="182"/>
      <c r="J230" s="134" t="s">
        <v>241</v>
      </c>
      <c r="K230" s="135"/>
      <c r="L230" s="135"/>
      <c r="M230" s="135"/>
      <c r="N230" s="135"/>
      <c r="O230" s="135"/>
      <c r="P230" s="136"/>
      <c r="Q230" s="116"/>
      <c r="R230" s="117"/>
      <c r="S230" s="117"/>
      <c r="T230" s="117"/>
      <c r="U230" s="117"/>
      <c r="V230" s="117"/>
      <c r="W230" s="117"/>
      <c r="X230" s="117"/>
      <c r="Y230" s="118"/>
      <c r="Z230" s="24"/>
      <c r="AA230" s="30"/>
      <c r="AB230" s="82" t="str">
        <f t="shared" si="0"/>
        <v/>
      </c>
    </row>
    <row r="231" spans="1:28" ht="20.100000000000001" customHeight="1" x14ac:dyDescent="0.15">
      <c r="A231" s="6"/>
      <c r="B231" s="6"/>
      <c r="C231" s="20"/>
      <c r="D231" s="220"/>
      <c r="E231" s="209"/>
      <c r="F231" s="224"/>
      <c r="G231" s="84">
        <v>1205</v>
      </c>
      <c r="H231" s="183"/>
      <c r="I231" s="184"/>
      <c r="J231" s="137" t="s">
        <v>171</v>
      </c>
      <c r="K231" s="138"/>
      <c r="L231" s="138"/>
      <c r="M231" s="138"/>
      <c r="N231" s="138"/>
      <c r="O231" s="138"/>
      <c r="P231" s="139"/>
      <c r="Q231" s="119" t="s">
        <v>128</v>
      </c>
      <c r="R231" s="120"/>
      <c r="S231" s="120"/>
      <c r="T231" s="120"/>
      <c r="U231" s="120"/>
      <c r="V231" s="120"/>
      <c r="W231" s="120"/>
      <c r="X231" s="120"/>
      <c r="Y231" s="121"/>
      <c r="Z231" s="24"/>
      <c r="AA231" s="30"/>
      <c r="AB231" s="82" t="str">
        <f t="shared" si="0"/>
        <v/>
      </c>
    </row>
    <row r="232" spans="1:28" ht="20.100000000000001" customHeight="1" x14ac:dyDescent="0.15">
      <c r="A232" s="6"/>
      <c r="B232" s="6"/>
      <c r="C232" s="20"/>
      <c r="D232" s="218">
        <v>13</v>
      </c>
      <c r="E232" s="205" t="s">
        <v>172</v>
      </c>
      <c r="F232" s="222"/>
      <c r="G232" s="81">
        <v>1301</v>
      </c>
      <c r="H232" s="179"/>
      <c r="I232" s="180"/>
      <c r="J232" s="140" t="s">
        <v>242</v>
      </c>
      <c r="K232" s="141"/>
      <c r="L232" s="141"/>
      <c r="M232" s="141"/>
      <c r="N232" s="141"/>
      <c r="O232" s="141"/>
      <c r="P232" s="142"/>
      <c r="Q232" s="125"/>
      <c r="R232" s="126"/>
      <c r="S232" s="126"/>
      <c r="T232" s="126"/>
      <c r="U232" s="126"/>
      <c r="V232" s="126"/>
      <c r="W232" s="126"/>
      <c r="X232" s="126"/>
      <c r="Y232" s="127"/>
      <c r="Z232" s="24"/>
      <c r="AA232" s="30"/>
      <c r="AB232" s="82" t="str">
        <f t="shared" si="0"/>
        <v/>
      </c>
    </row>
    <row r="233" spans="1:28" ht="20.100000000000001" customHeight="1" x14ac:dyDescent="0.15">
      <c r="A233" s="6"/>
      <c r="B233" s="6"/>
      <c r="C233" s="20"/>
      <c r="D233" s="219"/>
      <c r="E233" s="207"/>
      <c r="F233" s="223"/>
      <c r="G233" s="83">
        <v>1302</v>
      </c>
      <c r="H233" s="181"/>
      <c r="I233" s="182"/>
      <c r="J233" s="134" t="s">
        <v>243</v>
      </c>
      <c r="K233" s="135"/>
      <c r="L233" s="135"/>
      <c r="M233" s="135"/>
      <c r="N233" s="135"/>
      <c r="O233" s="135"/>
      <c r="P233" s="136"/>
      <c r="Q233" s="116"/>
      <c r="R233" s="117"/>
      <c r="S233" s="117"/>
      <c r="T233" s="117"/>
      <c r="U233" s="117"/>
      <c r="V233" s="117"/>
      <c r="W233" s="117"/>
      <c r="X233" s="117"/>
      <c r="Y233" s="118"/>
      <c r="Z233" s="24"/>
      <c r="AA233" s="30"/>
      <c r="AB233" s="82" t="str">
        <f t="shared" si="0"/>
        <v/>
      </c>
    </row>
    <row r="234" spans="1:28" ht="20.100000000000001" customHeight="1" x14ac:dyDescent="0.15">
      <c r="A234" s="6"/>
      <c r="B234" s="6"/>
      <c r="C234" s="20"/>
      <c r="D234" s="219"/>
      <c r="E234" s="207"/>
      <c r="F234" s="223"/>
      <c r="G234" s="83">
        <v>1303</v>
      </c>
      <c r="H234" s="181"/>
      <c r="I234" s="182"/>
      <c r="J234" s="134" t="s">
        <v>244</v>
      </c>
      <c r="K234" s="135"/>
      <c r="L234" s="135"/>
      <c r="M234" s="135"/>
      <c r="N234" s="135"/>
      <c r="O234" s="135"/>
      <c r="P234" s="136"/>
      <c r="Q234" s="116"/>
      <c r="R234" s="117"/>
      <c r="S234" s="117"/>
      <c r="T234" s="117"/>
      <c r="U234" s="117"/>
      <c r="V234" s="117"/>
      <c r="W234" s="117"/>
      <c r="X234" s="117"/>
      <c r="Y234" s="118"/>
      <c r="Z234" s="24"/>
      <c r="AA234" s="30"/>
      <c r="AB234" s="82" t="str">
        <f t="shared" si="0"/>
        <v/>
      </c>
    </row>
    <row r="235" spans="1:28" ht="20.100000000000001" customHeight="1" x14ac:dyDescent="0.15">
      <c r="A235" s="6"/>
      <c r="B235" s="6"/>
      <c r="C235" s="20"/>
      <c r="D235" s="220"/>
      <c r="E235" s="209"/>
      <c r="F235" s="224"/>
      <c r="G235" s="84">
        <v>1304</v>
      </c>
      <c r="H235" s="183"/>
      <c r="I235" s="184"/>
      <c r="J235" s="137" t="s">
        <v>245</v>
      </c>
      <c r="K235" s="138"/>
      <c r="L235" s="138"/>
      <c r="M235" s="138"/>
      <c r="N235" s="138"/>
      <c r="O235" s="138"/>
      <c r="P235" s="139"/>
      <c r="Q235" s="119"/>
      <c r="R235" s="120"/>
      <c r="S235" s="120"/>
      <c r="T235" s="120"/>
      <c r="U235" s="120"/>
      <c r="V235" s="120"/>
      <c r="W235" s="120"/>
      <c r="X235" s="120"/>
      <c r="Y235" s="121"/>
      <c r="Z235" s="24"/>
      <c r="AA235" s="30"/>
      <c r="AB235" s="82" t="str">
        <f t="shared" si="0"/>
        <v/>
      </c>
    </row>
    <row r="236" spans="1:28" ht="20.100000000000001" customHeight="1" x14ac:dyDescent="0.15">
      <c r="A236" s="6"/>
      <c r="B236" s="6"/>
      <c r="C236" s="20"/>
      <c r="D236" s="218">
        <v>14</v>
      </c>
      <c r="E236" s="205" t="s">
        <v>173</v>
      </c>
      <c r="F236" s="222"/>
      <c r="G236" s="81">
        <v>1401</v>
      </c>
      <c r="H236" s="179"/>
      <c r="I236" s="180"/>
      <c r="J236" s="140" t="s">
        <v>246</v>
      </c>
      <c r="K236" s="141"/>
      <c r="L236" s="141"/>
      <c r="M236" s="141"/>
      <c r="N236" s="141"/>
      <c r="O236" s="141"/>
      <c r="P236" s="142"/>
      <c r="Q236" s="125"/>
      <c r="R236" s="126"/>
      <c r="S236" s="126"/>
      <c r="T236" s="126"/>
      <c r="U236" s="126"/>
      <c r="V236" s="126"/>
      <c r="W236" s="126"/>
      <c r="X236" s="126"/>
      <c r="Y236" s="127"/>
      <c r="Z236" s="24"/>
      <c r="AA236" s="30"/>
      <c r="AB236" s="82" t="str">
        <f t="shared" si="0"/>
        <v/>
      </c>
    </row>
    <row r="237" spans="1:28" ht="20.100000000000001" customHeight="1" x14ac:dyDescent="0.15">
      <c r="A237" s="6"/>
      <c r="B237" s="6"/>
      <c r="C237" s="20"/>
      <c r="D237" s="219"/>
      <c r="E237" s="207"/>
      <c r="F237" s="223"/>
      <c r="G237" s="83">
        <v>1402</v>
      </c>
      <c r="H237" s="181"/>
      <c r="I237" s="182"/>
      <c r="J237" s="134" t="s">
        <v>247</v>
      </c>
      <c r="K237" s="135"/>
      <c r="L237" s="135"/>
      <c r="M237" s="135"/>
      <c r="N237" s="135"/>
      <c r="O237" s="135"/>
      <c r="P237" s="136"/>
      <c r="Q237" s="116"/>
      <c r="R237" s="117"/>
      <c r="S237" s="117"/>
      <c r="T237" s="117"/>
      <c r="U237" s="117"/>
      <c r="V237" s="117"/>
      <c r="W237" s="117"/>
      <c r="X237" s="117"/>
      <c r="Y237" s="118"/>
      <c r="Z237" s="24"/>
      <c r="AA237" s="30"/>
      <c r="AB237" s="82" t="str">
        <f t="shared" si="0"/>
        <v/>
      </c>
    </row>
    <row r="238" spans="1:28" ht="20.100000000000001" customHeight="1" x14ac:dyDescent="0.15">
      <c r="A238" s="6"/>
      <c r="B238" s="6"/>
      <c r="C238" s="20"/>
      <c r="D238" s="219"/>
      <c r="E238" s="207"/>
      <c r="F238" s="223"/>
      <c r="G238" s="83">
        <v>1403</v>
      </c>
      <c r="H238" s="181"/>
      <c r="I238" s="182"/>
      <c r="J238" s="134" t="s">
        <v>248</v>
      </c>
      <c r="K238" s="135"/>
      <c r="L238" s="135"/>
      <c r="M238" s="135"/>
      <c r="N238" s="135"/>
      <c r="O238" s="135"/>
      <c r="P238" s="136"/>
      <c r="Q238" s="116"/>
      <c r="R238" s="117"/>
      <c r="S238" s="117"/>
      <c r="T238" s="117"/>
      <c r="U238" s="117"/>
      <c r="V238" s="117"/>
      <c r="W238" s="117"/>
      <c r="X238" s="117"/>
      <c r="Y238" s="118"/>
      <c r="Z238" s="24"/>
      <c r="AA238" s="30"/>
      <c r="AB238" s="82" t="str">
        <f t="shared" si="0"/>
        <v/>
      </c>
    </row>
    <row r="239" spans="1:28" ht="20.100000000000001" customHeight="1" x14ac:dyDescent="0.15">
      <c r="A239" s="6"/>
      <c r="B239" s="6"/>
      <c r="C239" s="20"/>
      <c r="D239" s="219"/>
      <c r="E239" s="207"/>
      <c r="F239" s="223"/>
      <c r="G239" s="83">
        <v>1404</v>
      </c>
      <c r="H239" s="181"/>
      <c r="I239" s="182"/>
      <c r="J239" s="134" t="s">
        <v>249</v>
      </c>
      <c r="K239" s="135"/>
      <c r="L239" s="135"/>
      <c r="M239" s="135"/>
      <c r="N239" s="135"/>
      <c r="O239" s="135"/>
      <c r="P239" s="136"/>
      <c r="Q239" s="116"/>
      <c r="R239" s="117"/>
      <c r="S239" s="117"/>
      <c r="T239" s="117"/>
      <c r="U239" s="117"/>
      <c r="V239" s="117"/>
      <c r="W239" s="117"/>
      <c r="X239" s="117"/>
      <c r="Y239" s="118"/>
      <c r="Z239" s="24"/>
      <c r="AA239" s="30"/>
      <c r="AB239" s="82" t="str">
        <f t="shared" si="0"/>
        <v/>
      </c>
    </row>
    <row r="240" spans="1:28" ht="20.100000000000001" customHeight="1" x14ac:dyDescent="0.15">
      <c r="A240" s="6"/>
      <c r="B240" s="6"/>
      <c r="C240" s="20"/>
      <c r="D240" s="220"/>
      <c r="E240" s="209"/>
      <c r="F240" s="224"/>
      <c r="G240" s="84">
        <v>1405</v>
      </c>
      <c r="H240" s="183"/>
      <c r="I240" s="184"/>
      <c r="J240" s="137" t="s">
        <v>250</v>
      </c>
      <c r="K240" s="138"/>
      <c r="L240" s="138"/>
      <c r="M240" s="138"/>
      <c r="N240" s="138"/>
      <c r="O240" s="138"/>
      <c r="P240" s="139"/>
      <c r="Q240" s="119"/>
      <c r="R240" s="120"/>
      <c r="S240" s="120"/>
      <c r="T240" s="120"/>
      <c r="U240" s="120"/>
      <c r="V240" s="120"/>
      <c r="W240" s="120"/>
      <c r="X240" s="120"/>
      <c r="Y240" s="121"/>
      <c r="Z240" s="24"/>
      <c r="AA240" s="30"/>
      <c r="AB240" s="82" t="str">
        <f t="shared" si="0"/>
        <v/>
      </c>
    </row>
    <row r="241" spans="1:28" ht="20.100000000000001" customHeight="1" x14ac:dyDescent="0.15">
      <c r="A241" s="6"/>
      <c r="B241" s="6"/>
      <c r="C241" s="20"/>
      <c r="D241" s="218">
        <v>15</v>
      </c>
      <c r="E241" s="205" t="s">
        <v>174</v>
      </c>
      <c r="F241" s="222"/>
      <c r="G241" s="81">
        <v>1501</v>
      </c>
      <c r="H241" s="179"/>
      <c r="I241" s="180"/>
      <c r="J241" s="140" t="s">
        <v>251</v>
      </c>
      <c r="K241" s="141"/>
      <c r="L241" s="141"/>
      <c r="M241" s="141"/>
      <c r="N241" s="141"/>
      <c r="O241" s="141"/>
      <c r="P241" s="142"/>
      <c r="Q241" s="125"/>
      <c r="R241" s="126"/>
      <c r="S241" s="126"/>
      <c r="T241" s="126"/>
      <c r="U241" s="126"/>
      <c r="V241" s="126"/>
      <c r="W241" s="126"/>
      <c r="X241" s="126"/>
      <c r="Y241" s="127"/>
      <c r="Z241" s="24"/>
      <c r="AA241" s="30"/>
      <c r="AB241" s="82" t="str">
        <f t="shared" si="0"/>
        <v/>
      </c>
    </row>
    <row r="242" spans="1:28" ht="20.100000000000001" customHeight="1" x14ac:dyDescent="0.15">
      <c r="A242" s="6"/>
      <c r="B242" s="6"/>
      <c r="C242" s="20"/>
      <c r="D242" s="219"/>
      <c r="E242" s="207"/>
      <c r="F242" s="223"/>
      <c r="G242" s="83">
        <v>1502</v>
      </c>
      <c r="H242" s="181"/>
      <c r="I242" s="182"/>
      <c r="J242" s="134" t="s">
        <v>252</v>
      </c>
      <c r="K242" s="135"/>
      <c r="L242" s="135"/>
      <c r="M242" s="135"/>
      <c r="N242" s="135"/>
      <c r="O242" s="135"/>
      <c r="P242" s="136"/>
      <c r="Q242" s="116"/>
      <c r="R242" s="117"/>
      <c r="S242" s="117"/>
      <c r="T242" s="117"/>
      <c r="U242" s="117"/>
      <c r="V242" s="117"/>
      <c r="W242" s="117"/>
      <c r="X242" s="117"/>
      <c r="Y242" s="118"/>
      <c r="Z242" s="24"/>
      <c r="AA242" s="30"/>
      <c r="AB242" s="82" t="str">
        <f t="shared" si="0"/>
        <v/>
      </c>
    </row>
    <row r="243" spans="1:28" ht="20.100000000000001" customHeight="1" x14ac:dyDescent="0.15">
      <c r="A243" s="6"/>
      <c r="B243" s="6"/>
      <c r="C243" s="20"/>
      <c r="D243" s="219"/>
      <c r="E243" s="207"/>
      <c r="F243" s="223"/>
      <c r="G243" s="83">
        <v>1503</v>
      </c>
      <c r="H243" s="181"/>
      <c r="I243" s="182"/>
      <c r="J243" s="134" t="s">
        <v>253</v>
      </c>
      <c r="K243" s="135"/>
      <c r="L243" s="135"/>
      <c r="M243" s="135"/>
      <c r="N243" s="135"/>
      <c r="O243" s="135"/>
      <c r="P243" s="136"/>
      <c r="Q243" s="116"/>
      <c r="R243" s="117"/>
      <c r="S243" s="117"/>
      <c r="T243" s="117"/>
      <c r="U243" s="117"/>
      <c r="V243" s="117"/>
      <c r="W243" s="117"/>
      <c r="X243" s="117"/>
      <c r="Y243" s="118"/>
      <c r="Z243" s="24"/>
      <c r="AA243" s="30"/>
      <c r="AB243" s="82" t="str">
        <f t="shared" si="0"/>
        <v/>
      </c>
    </row>
    <row r="244" spans="1:28" ht="20.100000000000001" customHeight="1" x14ac:dyDescent="0.15">
      <c r="A244" s="6"/>
      <c r="B244" s="6"/>
      <c r="C244" s="20"/>
      <c r="D244" s="219"/>
      <c r="E244" s="207"/>
      <c r="F244" s="223"/>
      <c r="G244" s="83">
        <v>1504</v>
      </c>
      <c r="H244" s="181"/>
      <c r="I244" s="182"/>
      <c r="J244" s="134" t="s">
        <v>254</v>
      </c>
      <c r="K244" s="135"/>
      <c r="L244" s="135"/>
      <c r="M244" s="135"/>
      <c r="N244" s="135"/>
      <c r="O244" s="135"/>
      <c r="P244" s="136"/>
      <c r="Q244" s="116"/>
      <c r="R244" s="117"/>
      <c r="S244" s="117"/>
      <c r="T244" s="117"/>
      <c r="U244" s="117"/>
      <c r="V244" s="117"/>
      <c r="W244" s="117"/>
      <c r="X244" s="117"/>
      <c r="Y244" s="118"/>
      <c r="Z244" s="24"/>
      <c r="AA244" s="30"/>
      <c r="AB244" s="82" t="str">
        <f t="shared" si="0"/>
        <v/>
      </c>
    </row>
    <row r="245" spans="1:28" ht="20.100000000000001" customHeight="1" x14ac:dyDescent="0.15">
      <c r="A245" s="6"/>
      <c r="B245" s="6"/>
      <c r="C245" s="20"/>
      <c r="D245" s="219"/>
      <c r="E245" s="207"/>
      <c r="F245" s="223"/>
      <c r="G245" s="83">
        <v>1505</v>
      </c>
      <c r="H245" s="181"/>
      <c r="I245" s="182"/>
      <c r="J245" s="134" t="s">
        <v>255</v>
      </c>
      <c r="K245" s="135"/>
      <c r="L245" s="135"/>
      <c r="M245" s="135"/>
      <c r="N245" s="135"/>
      <c r="O245" s="135"/>
      <c r="P245" s="136"/>
      <c r="Q245" s="116"/>
      <c r="R245" s="117"/>
      <c r="S245" s="117"/>
      <c r="T245" s="117"/>
      <c r="U245" s="117"/>
      <c r="V245" s="117"/>
      <c r="W245" s="117"/>
      <c r="X245" s="117"/>
      <c r="Y245" s="118"/>
      <c r="Z245" s="24"/>
      <c r="AA245" s="30"/>
      <c r="AB245" s="82" t="str">
        <f t="shared" si="0"/>
        <v/>
      </c>
    </row>
    <row r="246" spans="1:28" ht="20.100000000000001" customHeight="1" x14ac:dyDescent="0.15">
      <c r="A246" s="6"/>
      <c r="B246" s="6"/>
      <c r="C246" s="20"/>
      <c r="D246" s="220"/>
      <c r="E246" s="209"/>
      <c r="F246" s="224"/>
      <c r="G246" s="84">
        <v>1506</v>
      </c>
      <c r="H246" s="183"/>
      <c r="I246" s="184"/>
      <c r="J246" s="137" t="s">
        <v>256</v>
      </c>
      <c r="K246" s="138"/>
      <c r="L246" s="138"/>
      <c r="M246" s="138"/>
      <c r="N246" s="138"/>
      <c r="O246" s="138"/>
      <c r="P246" s="139"/>
      <c r="Q246" s="119"/>
      <c r="R246" s="120"/>
      <c r="S246" s="120"/>
      <c r="T246" s="120"/>
      <c r="U246" s="120"/>
      <c r="V246" s="120"/>
      <c r="W246" s="120"/>
      <c r="X246" s="120"/>
      <c r="Y246" s="121"/>
      <c r="Z246" s="24"/>
      <c r="AA246" s="30"/>
      <c r="AB246" s="82" t="str">
        <f t="shared" si="0"/>
        <v/>
      </c>
    </row>
    <row r="247" spans="1:28" ht="30" customHeight="1" x14ac:dyDescent="0.15">
      <c r="A247" s="6"/>
      <c r="B247" s="6"/>
      <c r="C247" s="20"/>
      <c r="D247" s="85">
        <v>16</v>
      </c>
      <c r="E247" s="257" t="s">
        <v>175</v>
      </c>
      <c r="F247" s="258"/>
      <c r="G247" s="86">
        <v>1601</v>
      </c>
      <c r="H247" s="211"/>
      <c r="I247" s="212"/>
      <c r="J247" s="176" t="s">
        <v>175</v>
      </c>
      <c r="K247" s="177"/>
      <c r="L247" s="177"/>
      <c r="M247" s="177"/>
      <c r="N247" s="177"/>
      <c r="O247" s="177"/>
      <c r="P247" s="178"/>
      <c r="Q247" s="173"/>
      <c r="R247" s="174"/>
      <c r="S247" s="174"/>
      <c r="T247" s="174"/>
      <c r="U247" s="174"/>
      <c r="V247" s="174"/>
      <c r="W247" s="174"/>
      <c r="X247" s="174"/>
      <c r="Y247" s="175"/>
      <c r="Z247" s="24"/>
      <c r="AA247" s="30"/>
      <c r="AB247" s="82" t="str">
        <f t="shared" si="0"/>
        <v/>
      </c>
    </row>
    <row r="248" spans="1:28" ht="20.100000000000001" customHeight="1" x14ac:dyDescent="0.15">
      <c r="A248" s="6"/>
      <c r="B248" s="6"/>
      <c r="C248" s="20"/>
      <c r="D248" s="218">
        <v>17</v>
      </c>
      <c r="E248" s="205" t="s">
        <v>177</v>
      </c>
      <c r="F248" s="222"/>
      <c r="G248" s="81">
        <v>1701</v>
      </c>
      <c r="H248" s="179"/>
      <c r="I248" s="180"/>
      <c r="J248" s="140" t="s">
        <v>257</v>
      </c>
      <c r="K248" s="141"/>
      <c r="L248" s="141"/>
      <c r="M248" s="141"/>
      <c r="N248" s="141"/>
      <c r="O248" s="141"/>
      <c r="P248" s="142"/>
      <c r="Q248" s="125"/>
      <c r="R248" s="126"/>
      <c r="S248" s="126"/>
      <c r="T248" s="126"/>
      <c r="U248" s="126"/>
      <c r="V248" s="126"/>
      <c r="W248" s="126"/>
      <c r="X248" s="126"/>
      <c r="Y248" s="127"/>
      <c r="Z248" s="24"/>
      <c r="AA248" s="30"/>
      <c r="AB248" s="82" t="str">
        <f t="shared" si="0"/>
        <v/>
      </c>
    </row>
    <row r="249" spans="1:28" ht="20.100000000000001" customHeight="1" x14ac:dyDescent="0.15">
      <c r="A249" s="6"/>
      <c r="B249" s="6"/>
      <c r="C249" s="20"/>
      <c r="D249" s="219"/>
      <c r="E249" s="207"/>
      <c r="F249" s="223"/>
      <c r="G249" s="83">
        <v>1702</v>
      </c>
      <c r="H249" s="181"/>
      <c r="I249" s="182"/>
      <c r="J249" s="134" t="s">
        <v>176</v>
      </c>
      <c r="K249" s="135"/>
      <c r="L249" s="135"/>
      <c r="M249" s="135"/>
      <c r="N249" s="135"/>
      <c r="O249" s="135"/>
      <c r="P249" s="136"/>
      <c r="Q249" s="116" t="s">
        <v>128</v>
      </c>
      <c r="R249" s="117"/>
      <c r="S249" s="117"/>
      <c r="T249" s="117"/>
      <c r="U249" s="117"/>
      <c r="V249" s="117"/>
      <c r="W249" s="117"/>
      <c r="X249" s="117"/>
      <c r="Y249" s="118"/>
      <c r="Z249" s="24"/>
      <c r="AA249" s="30"/>
      <c r="AB249" s="82" t="str">
        <f t="shared" si="0"/>
        <v/>
      </c>
    </row>
    <row r="250" spans="1:28" ht="20.100000000000001" customHeight="1" x14ac:dyDescent="0.15">
      <c r="A250" s="6"/>
      <c r="B250" s="6"/>
      <c r="C250" s="20"/>
      <c r="D250" s="219"/>
      <c r="E250" s="207"/>
      <c r="F250" s="223"/>
      <c r="G250" s="83">
        <v>1703</v>
      </c>
      <c r="H250" s="181"/>
      <c r="I250" s="182"/>
      <c r="J250" s="134" t="s">
        <v>258</v>
      </c>
      <c r="K250" s="135"/>
      <c r="L250" s="135"/>
      <c r="M250" s="135"/>
      <c r="N250" s="135"/>
      <c r="O250" s="135"/>
      <c r="P250" s="136"/>
      <c r="Q250" s="116"/>
      <c r="R250" s="117"/>
      <c r="S250" s="117"/>
      <c r="T250" s="117"/>
      <c r="U250" s="117"/>
      <c r="V250" s="117"/>
      <c r="W250" s="117"/>
      <c r="X250" s="117"/>
      <c r="Y250" s="118"/>
      <c r="Z250" s="24"/>
      <c r="AA250" s="30"/>
      <c r="AB250" s="82" t="str">
        <f t="shared" si="0"/>
        <v/>
      </c>
    </row>
    <row r="251" spans="1:28" ht="20.100000000000001" customHeight="1" x14ac:dyDescent="0.15">
      <c r="A251" s="6"/>
      <c r="B251" s="6"/>
      <c r="C251" s="20"/>
      <c r="D251" s="220"/>
      <c r="E251" s="209"/>
      <c r="F251" s="224"/>
      <c r="G251" s="84">
        <v>1704</v>
      </c>
      <c r="H251" s="183"/>
      <c r="I251" s="184"/>
      <c r="J251" s="137" t="s">
        <v>259</v>
      </c>
      <c r="K251" s="138"/>
      <c r="L251" s="138"/>
      <c r="M251" s="138"/>
      <c r="N251" s="138"/>
      <c r="O251" s="138"/>
      <c r="P251" s="139"/>
      <c r="Q251" s="119"/>
      <c r="R251" s="120"/>
      <c r="S251" s="120"/>
      <c r="T251" s="120"/>
      <c r="U251" s="120"/>
      <c r="V251" s="120"/>
      <c r="W251" s="120"/>
      <c r="X251" s="120"/>
      <c r="Y251" s="121"/>
      <c r="Z251" s="24"/>
      <c r="AA251" s="30"/>
      <c r="AB251" s="82" t="str">
        <f t="shared" si="0"/>
        <v/>
      </c>
    </row>
    <row r="252" spans="1:28" ht="20.100000000000001" customHeight="1" x14ac:dyDescent="0.15">
      <c r="A252" s="6"/>
      <c r="B252" s="6"/>
      <c r="C252" s="20"/>
      <c r="D252" s="218">
        <v>18</v>
      </c>
      <c r="E252" s="205" t="s">
        <v>178</v>
      </c>
      <c r="F252" s="222"/>
      <c r="G252" s="81">
        <v>1801</v>
      </c>
      <c r="H252" s="179"/>
      <c r="I252" s="180"/>
      <c r="J252" s="140" t="s">
        <v>207</v>
      </c>
      <c r="K252" s="141"/>
      <c r="L252" s="141"/>
      <c r="M252" s="141"/>
      <c r="N252" s="141"/>
      <c r="O252" s="141"/>
      <c r="P252" s="142"/>
      <c r="Q252" s="125" t="s">
        <v>179</v>
      </c>
      <c r="R252" s="126"/>
      <c r="S252" s="126"/>
      <c r="T252" s="126"/>
      <c r="U252" s="126"/>
      <c r="V252" s="126"/>
      <c r="W252" s="126"/>
      <c r="X252" s="126"/>
      <c r="Y252" s="127"/>
      <c r="Z252" s="24"/>
      <c r="AA252" s="30"/>
      <c r="AB252" s="82" t="str">
        <f t="shared" si="0"/>
        <v/>
      </c>
    </row>
    <row r="253" spans="1:28" ht="20.100000000000001" customHeight="1" x14ac:dyDescent="0.15">
      <c r="A253" s="6"/>
      <c r="B253" s="6"/>
      <c r="C253" s="20"/>
      <c r="D253" s="219"/>
      <c r="E253" s="207"/>
      <c r="F253" s="223"/>
      <c r="G253" s="83">
        <v>1802</v>
      </c>
      <c r="H253" s="181"/>
      <c r="I253" s="182"/>
      <c r="J253" s="134" t="s">
        <v>208</v>
      </c>
      <c r="K253" s="135"/>
      <c r="L253" s="135"/>
      <c r="M253" s="135"/>
      <c r="N253" s="135"/>
      <c r="O253" s="135"/>
      <c r="P253" s="136"/>
      <c r="Q253" s="116" t="s">
        <v>179</v>
      </c>
      <c r="R253" s="117"/>
      <c r="S253" s="117"/>
      <c r="T253" s="117"/>
      <c r="U253" s="117"/>
      <c r="V253" s="117"/>
      <c r="W253" s="117"/>
      <c r="X253" s="117"/>
      <c r="Y253" s="118"/>
      <c r="Z253" s="24"/>
      <c r="AA253" s="30"/>
      <c r="AB253" s="82" t="str">
        <f t="shared" si="0"/>
        <v/>
      </c>
    </row>
    <row r="254" spans="1:28" ht="20.100000000000001" customHeight="1" x14ac:dyDescent="0.15">
      <c r="A254" s="6"/>
      <c r="B254" s="6"/>
      <c r="C254" s="20"/>
      <c r="D254" s="219"/>
      <c r="E254" s="207"/>
      <c r="F254" s="223"/>
      <c r="G254" s="83">
        <v>1803</v>
      </c>
      <c r="H254" s="181"/>
      <c r="I254" s="182"/>
      <c r="J254" s="134" t="s">
        <v>209</v>
      </c>
      <c r="K254" s="135"/>
      <c r="L254" s="135"/>
      <c r="M254" s="135"/>
      <c r="N254" s="135"/>
      <c r="O254" s="135"/>
      <c r="P254" s="136"/>
      <c r="Q254" s="116" t="s">
        <v>179</v>
      </c>
      <c r="R254" s="117"/>
      <c r="S254" s="117"/>
      <c r="T254" s="117"/>
      <c r="U254" s="117"/>
      <c r="V254" s="117"/>
      <c r="W254" s="117"/>
      <c r="X254" s="117"/>
      <c r="Y254" s="118"/>
      <c r="Z254" s="24"/>
      <c r="AA254" s="30"/>
      <c r="AB254" s="82" t="str">
        <f t="shared" si="0"/>
        <v/>
      </c>
    </row>
    <row r="255" spans="1:28" ht="20.100000000000001" customHeight="1" x14ac:dyDescent="0.15">
      <c r="A255" s="6"/>
      <c r="B255" s="6"/>
      <c r="C255" s="20"/>
      <c r="D255" s="219"/>
      <c r="E255" s="207"/>
      <c r="F255" s="223"/>
      <c r="G255" s="83">
        <v>1804</v>
      </c>
      <c r="H255" s="181"/>
      <c r="I255" s="182"/>
      <c r="J255" s="134" t="s">
        <v>210</v>
      </c>
      <c r="K255" s="135"/>
      <c r="L255" s="135"/>
      <c r="M255" s="135"/>
      <c r="N255" s="135"/>
      <c r="O255" s="135"/>
      <c r="P255" s="136"/>
      <c r="Q255" s="116" t="s">
        <v>179</v>
      </c>
      <c r="R255" s="117"/>
      <c r="S255" s="117"/>
      <c r="T255" s="117"/>
      <c r="U255" s="117"/>
      <c r="V255" s="117"/>
      <c r="W255" s="117"/>
      <c r="X255" s="117"/>
      <c r="Y255" s="118"/>
      <c r="Z255" s="24"/>
      <c r="AA255" s="30"/>
      <c r="AB255" s="82" t="str">
        <f t="shared" si="0"/>
        <v/>
      </c>
    </row>
    <row r="256" spans="1:28" ht="20.100000000000001" customHeight="1" x14ac:dyDescent="0.15">
      <c r="A256" s="6"/>
      <c r="B256" s="6"/>
      <c r="C256" s="20"/>
      <c r="D256" s="219"/>
      <c r="E256" s="207"/>
      <c r="F256" s="223"/>
      <c r="G256" s="83">
        <v>1805</v>
      </c>
      <c r="H256" s="181"/>
      <c r="I256" s="182"/>
      <c r="J256" s="134" t="s">
        <v>211</v>
      </c>
      <c r="K256" s="135"/>
      <c r="L256" s="135"/>
      <c r="M256" s="135"/>
      <c r="N256" s="135"/>
      <c r="O256" s="135"/>
      <c r="P256" s="136"/>
      <c r="Q256" s="116" t="s">
        <v>179</v>
      </c>
      <c r="R256" s="117"/>
      <c r="S256" s="117"/>
      <c r="T256" s="117"/>
      <c r="U256" s="117"/>
      <c r="V256" s="117"/>
      <c r="W256" s="117"/>
      <c r="X256" s="117"/>
      <c r="Y256" s="118"/>
      <c r="Z256" s="24"/>
      <c r="AA256" s="30"/>
      <c r="AB256" s="82" t="str">
        <f t="shared" si="0"/>
        <v/>
      </c>
    </row>
    <row r="257" spans="1:28" ht="20.100000000000001" customHeight="1" x14ac:dyDescent="0.15">
      <c r="A257" s="6"/>
      <c r="B257" s="6"/>
      <c r="C257" s="20"/>
      <c r="D257" s="219"/>
      <c r="E257" s="207"/>
      <c r="F257" s="223"/>
      <c r="G257" s="83">
        <v>1806</v>
      </c>
      <c r="H257" s="181"/>
      <c r="I257" s="182"/>
      <c r="J257" s="134" t="s">
        <v>212</v>
      </c>
      <c r="K257" s="135"/>
      <c r="L257" s="135"/>
      <c r="M257" s="135"/>
      <c r="N257" s="135"/>
      <c r="O257" s="135"/>
      <c r="P257" s="136"/>
      <c r="Q257" s="116" t="s">
        <v>179</v>
      </c>
      <c r="R257" s="117"/>
      <c r="S257" s="117"/>
      <c r="T257" s="117"/>
      <c r="U257" s="117"/>
      <c r="V257" s="117"/>
      <c r="W257" s="117"/>
      <c r="X257" s="117"/>
      <c r="Y257" s="118"/>
      <c r="Z257" s="24"/>
      <c r="AA257" s="30"/>
      <c r="AB257" s="82" t="str">
        <f t="shared" si="0"/>
        <v/>
      </c>
    </row>
    <row r="258" spans="1:28" ht="20.100000000000001" customHeight="1" x14ac:dyDescent="0.15">
      <c r="A258" s="6"/>
      <c r="B258" s="6"/>
      <c r="C258" s="20"/>
      <c r="D258" s="219"/>
      <c r="E258" s="207"/>
      <c r="F258" s="223"/>
      <c r="G258" s="83">
        <v>1807</v>
      </c>
      <c r="H258" s="181"/>
      <c r="I258" s="182"/>
      <c r="J258" s="134" t="s">
        <v>213</v>
      </c>
      <c r="K258" s="135"/>
      <c r="L258" s="135"/>
      <c r="M258" s="135"/>
      <c r="N258" s="135"/>
      <c r="O258" s="135"/>
      <c r="P258" s="136"/>
      <c r="Q258" s="116" t="s">
        <v>179</v>
      </c>
      <c r="R258" s="117"/>
      <c r="S258" s="117"/>
      <c r="T258" s="117"/>
      <c r="U258" s="117"/>
      <c r="V258" s="117"/>
      <c r="W258" s="117"/>
      <c r="X258" s="117"/>
      <c r="Y258" s="118"/>
      <c r="Z258" s="24"/>
      <c r="AA258" s="30"/>
      <c r="AB258" s="82" t="str">
        <f t="shared" si="0"/>
        <v/>
      </c>
    </row>
    <row r="259" spans="1:28" ht="20.100000000000001" customHeight="1" x14ac:dyDescent="0.15">
      <c r="A259" s="6"/>
      <c r="B259" s="6"/>
      <c r="C259" s="20"/>
      <c r="D259" s="219"/>
      <c r="E259" s="207"/>
      <c r="F259" s="223"/>
      <c r="G259" s="83">
        <v>1808</v>
      </c>
      <c r="H259" s="181"/>
      <c r="I259" s="182"/>
      <c r="J259" s="134" t="s">
        <v>214</v>
      </c>
      <c r="K259" s="135"/>
      <c r="L259" s="135"/>
      <c r="M259" s="135"/>
      <c r="N259" s="135"/>
      <c r="O259" s="135"/>
      <c r="P259" s="136"/>
      <c r="Q259" s="116"/>
      <c r="R259" s="117"/>
      <c r="S259" s="117"/>
      <c r="T259" s="117"/>
      <c r="U259" s="117"/>
      <c r="V259" s="117"/>
      <c r="W259" s="117"/>
      <c r="X259" s="117"/>
      <c r="Y259" s="118"/>
      <c r="Z259" s="24"/>
      <c r="AA259" s="30"/>
      <c r="AB259" s="82" t="str">
        <f t="shared" si="0"/>
        <v/>
      </c>
    </row>
    <row r="260" spans="1:28" ht="20.100000000000001" customHeight="1" x14ac:dyDescent="0.15">
      <c r="A260" s="6"/>
      <c r="B260" s="6"/>
      <c r="C260" s="20"/>
      <c r="D260" s="219"/>
      <c r="E260" s="207"/>
      <c r="F260" s="223"/>
      <c r="G260" s="83">
        <v>1809</v>
      </c>
      <c r="H260" s="181"/>
      <c r="I260" s="182"/>
      <c r="J260" s="134" t="s">
        <v>215</v>
      </c>
      <c r="K260" s="135"/>
      <c r="L260" s="135"/>
      <c r="M260" s="135"/>
      <c r="N260" s="135"/>
      <c r="O260" s="135"/>
      <c r="P260" s="136"/>
      <c r="Q260" s="116" t="s">
        <v>179</v>
      </c>
      <c r="R260" s="117"/>
      <c r="S260" s="117"/>
      <c r="T260" s="117"/>
      <c r="U260" s="117"/>
      <c r="V260" s="117"/>
      <c r="W260" s="117"/>
      <c r="X260" s="117"/>
      <c r="Y260" s="118"/>
      <c r="Z260" s="24"/>
      <c r="AA260" s="30"/>
      <c r="AB260" s="82" t="str">
        <f t="shared" si="0"/>
        <v/>
      </c>
    </row>
    <row r="261" spans="1:28" ht="20.100000000000001" customHeight="1" x14ac:dyDescent="0.15">
      <c r="A261" s="6"/>
      <c r="B261" s="6"/>
      <c r="C261" s="20"/>
      <c r="D261" s="219"/>
      <c r="E261" s="207"/>
      <c r="F261" s="223"/>
      <c r="G261" s="83">
        <v>1810</v>
      </c>
      <c r="H261" s="181"/>
      <c r="I261" s="182"/>
      <c r="J261" s="134" t="s">
        <v>216</v>
      </c>
      <c r="K261" s="135"/>
      <c r="L261" s="135"/>
      <c r="M261" s="135"/>
      <c r="N261" s="135"/>
      <c r="O261" s="135"/>
      <c r="P261" s="136"/>
      <c r="Q261" s="116" t="s">
        <v>179</v>
      </c>
      <c r="R261" s="117"/>
      <c r="S261" s="117"/>
      <c r="T261" s="117"/>
      <c r="U261" s="117"/>
      <c r="V261" s="117"/>
      <c r="W261" s="117"/>
      <c r="X261" s="117"/>
      <c r="Y261" s="118"/>
      <c r="Z261" s="24"/>
      <c r="AA261" s="30"/>
      <c r="AB261" s="82" t="str">
        <f t="shared" si="0"/>
        <v/>
      </c>
    </row>
    <row r="262" spans="1:28" ht="20.100000000000001" customHeight="1" x14ac:dyDescent="0.15">
      <c r="A262" s="6"/>
      <c r="B262" s="6"/>
      <c r="C262" s="20"/>
      <c r="D262" s="219"/>
      <c r="E262" s="207"/>
      <c r="F262" s="223"/>
      <c r="G262" s="83">
        <v>1811</v>
      </c>
      <c r="H262" s="181"/>
      <c r="I262" s="182"/>
      <c r="J262" s="134" t="s">
        <v>217</v>
      </c>
      <c r="K262" s="135"/>
      <c r="L262" s="135"/>
      <c r="M262" s="135"/>
      <c r="N262" s="135"/>
      <c r="O262" s="135"/>
      <c r="P262" s="136"/>
      <c r="Q262" s="116" t="s">
        <v>179</v>
      </c>
      <c r="R262" s="117"/>
      <c r="S262" s="117"/>
      <c r="T262" s="117"/>
      <c r="U262" s="117"/>
      <c r="V262" s="117"/>
      <c r="W262" s="117"/>
      <c r="X262" s="117"/>
      <c r="Y262" s="118"/>
      <c r="Z262" s="24"/>
      <c r="AA262" s="30"/>
      <c r="AB262" s="82" t="str">
        <f t="shared" si="0"/>
        <v/>
      </c>
    </row>
    <row r="263" spans="1:28" ht="20.100000000000001" customHeight="1" x14ac:dyDescent="0.15">
      <c r="A263" s="6"/>
      <c r="B263" s="6"/>
      <c r="C263" s="20"/>
      <c r="D263" s="219"/>
      <c r="E263" s="207"/>
      <c r="F263" s="223"/>
      <c r="G263" s="83">
        <v>1812</v>
      </c>
      <c r="H263" s="181"/>
      <c r="I263" s="182"/>
      <c r="J263" s="134" t="s">
        <v>218</v>
      </c>
      <c r="K263" s="135"/>
      <c r="L263" s="135"/>
      <c r="M263" s="135"/>
      <c r="N263" s="135"/>
      <c r="O263" s="135"/>
      <c r="P263" s="136"/>
      <c r="Q263" s="116" t="s">
        <v>140</v>
      </c>
      <c r="R263" s="117"/>
      <c r="S263" s="117"/>
      <c r="T263" s="117"/>
      <c r="U263" s="117"/>
      <c r="V263" s="117"/>
      <c r="W263" s="117"/>
      <c r="X263" s="117"/>
      <c r="Y263" s="118"/>
      <c r="Z263" s="24"/>
      <c r="AA263" s="30"/>
      <c r="AB263" s="82" t="str">
        <f t="shared" si="0"/>
        <v/>
      </c>
    </row>
    <row r="264" spans="1:28" ht="20.100000000000001" customHeight="1" x14ac:dyDescent="0.15">
      <c r="A264" s="6"/>
      <c r="B264" s="6"/>
      <c r="C264" s="20"/>
      <c r="D264" s="219"/>
      <c r="E264" s="207"/>
      <c r="F264" s="223"/>
      <c r="G264" s="83">
        <v>1813</v>
      </c>
      <c r="H264" s="181"/>
      <c r="I264" s="182"/>
      <c r="J264" s="134" t="s">
        <v>219</v>
      </c>
      <c r="K264" s="135"/>
      <c r="L264" s="135"/>
      <c r="M264" s="135"/>
      <c r="N264" s="135"/>
      <c r="O264" s="135"/>
      <c r="P264" s="136"/>
      <c r="Q264" s="116" t="s">
        <v>179</v>
      </c>
      <c r="R264" s="117"/>
      <c r="S264" s="117"/>
      <c r="T264" s="117"/>
      <c r="U264" s="117"/>
      <c r="V264" s="117"/>
      <c r="W264" s="117"/>
      <c r="X264" s="117"/>
      <c r="Y264" s="118"/>
      <c r="Z264" s="24"/>
      <c r="AA264" s="30"/>
      <c r="AB264" s="82" t="str">
        <f t="shared" si="0"/>
        <v/>
      </c>
    </row>
    <row r="265" spans="1:28" ht="20.100000000000001" customHeight="1" x14ac:dyDescent="0.15">
      <c r="A265" s="6"/>
      <c r="B265" s="6"/>
      <c r="C265" s="20"/>
      <c r="D265" s="219"/>
      <c r="E265" s="207"/>
      <c r="F265" s="223"/>
      <c r="G265" s="83">
        <v>1814</v>
      </c>
      <c r="H265" s="181"/>
      <c r="I265" s="182"/>
      <c r="J265" s="134" t="s">
        <v>260</v>
      </c>
      <c r="K265" s="135"/>
      <c r="L265" s="135"/>
      <c r="M265" s="135"/>
      <c r="N265" s="135"/>
      <c r="O265" s="135"/>
      <c r="P265" s="136"/>
      <c r="Q265" s="116"/>
      <c r="R265" s="117"/>
      <c r="S265" s="117"/>
      <c r="T265" s="117"/>
      <c r="U265" s="117"/>
      <c r="V265" s="117"/>
      <c r="W265" s="117"/>
      <c r="X265" s="117"/>
      <c r="Y265" s="118"/>
      <c r="Z265" s="24"/>
      <c r="AA265" s="30"/>
      <c r="AB265" s="82" t="str">
        <f t="shared" si="0"/>
        <v/>
      </c>
    </row>
    <row r="266" spans="1:28" ht="20.100000000000001" customHeight="1" x14ac:dyDescent="0.15">
      <c r="A266" s="6"/>
      <c r="B266" s="6"/>
      <c r="C266" s="20"/>
      <c r="D266" s="219"/>
      <c r="E266" s="207"/>
      <c r="F266" s="223"/>
      <c r="G266" s="83">
        <v>1815</v>
      </c>
      <c r="H266" s="181"/>
      <c r="I266" s="182"/>
      <c r="J266" s="134" t="s">
        <v>220</v>
      </c>
      <c r="K266" s="135"/>
      <c r="L266" s="135"/>
      <c r="M266" s="135"/>
      <c r="N266" s="135"/>
      <c r="O266" s="135"/>
      <c r="P266" s="136"/>
      <c r="Q266" s="116" t="s">
        <v>179</v>
      </c>
      <c r="R266" s="117"/>
      <c r="S266" s="117"/>
      <c r="T266" s="117"/>
      <c r="U266" s="117"/>
      <c r="V266" s="117"/>
      <c r="W266" s="117"/>
      <c r="X266" s="117"/>
      <c r="Y266" s="118"/>
      <c r="Z266" s="24"/>
      <c r="AA266" s="30"/>
      <c r="AB266" s="82" t="str">
        <f t="shared" si="0"/>
        <v/>
      </c>
    </row>
    <row r="267" spans="1:28" ht="20.100000000000001" customHeight="1" x14ac:dyDescent="0.15">
      <c r="A267" s="6"/>
      <c r="B267" s="6"/>
      <c r="C267" s="20"/>
      <c r="D267" s="220"/>
      <c r="E267" s="209"/>
      <c r="F267" s="224"/>
      <c r="G267" s="84">
        <v>1816</v>
      </c>
      <c r="H267" s="183"/>
      <c r="I267" s="184"/>
      <c r="J267" s="137" t="s">
        <v>221</v>
      </c>
      <c r="K267" s="138"/>
      <c r="L267" s="138"/>
      <c r="M267" s="138"/>
      <c r="N267" s="138"/>
      <c r="O267" s="138"/>
      <c r="P267" s="139"/>
      <c r="Q267" s="119" t="s">
        <v>179</v>
      </c>
      <c r="R267" s="120"/>
      <c r="S267" s="120"/>
      <c r="T267" s="120"/>
      <c r="U267" s="120"/>
      <c r="V267" s="120"/>
      <c r="W267" s="120"/>
      <c r="X267" s="120"/>
      <c r="Y267" s="121"/>
      <c r="Z267" s="24"/>
      <c r="AA267" s="30"/>
      <c r="AB267" s="82" t="str">
        <f t="shared" si="0"/>
        <v/>
      </c>
    </row>
    <row r="268" spans="1:28" ht="20.100000000000001" customHeight="1" x14ac:dyDescent="0.15">
      <c r="A268" s="6"/>
      <c r="B268" s="6"/>
      <c r="C268" s="20"/>
      <c r="D268" s="218">
        <v>19</v>
      </c>
      <c r="E268" s="205" t="s">
        <v>180</v>
      </c>
      <c r="F268" s="222"/>
      <c r="G268" s="81">
        <v>1901</v>
      </c>
      <c r="H268" s="179"/>
      <c r="I268" s="180"/>
      <c r="J268" s="140" t="s">
        <v>261</v>
      </c>
      <c r="K268" s="141"/>
      <c r="L268" s="141"/>
      <c r="M268" s="141"/>
      <c r="N268" s="141"/>
      <c r="O268" s="141"/>
      <c r="P268" s="142"/>
      <c r="Q268" s="125"/>
      <c r="R268" s="126"/>
      <c r="S268" s="126"/>
      <c r="T268" s="126"/>
      <c r="U268" s="126"/>
      <c r="V268" s="126"/>
      <c r="W268" s="126"/>
      <c r="X268" s="126"/>
      <c r="Y268" s="127"/>
      <c r="Z268" s="24"/>
      <c r="AA268" s="30"/>
      <c r="AB268" s="82" t="str">
        <f t="shared" si="0"/>
        <v/>
      </c>
    </row>
    <row r="269" spans="1:28" ht="20.100000000000001" customHeight="1" x14ac:dyDescent="0.15">
      <c r="A269" s="6"/>
      <c r="B269" s="6"/>
      <c r="C269" s="20"/>
      <c r="D269" s="219"/>
      <c r="E269" s="207"/>
      <c r="F269" s="223"/>
      <c r="G269" s="83">
        <v>1902</v>
      </c>
      <c r="H269" s="181"/>
      <c r="I269" s="182"/>
      <c r="J269" s="134" t="s">
        <v>262</v>
      </c>
      <c r="K269" s="135"/>
      <c r="L269" s="135"/>
      <c r="M269" s="135"/>
      <c r="N269" s="135"/>
      <c r="O269" s="135"/>
      <c r="P269" s="136"/>
      <c r="Q269" s="116"/>
      <c r="R269" s="117"/>
      <c r="S269" s="117"/>
      <c r="T269" s="117"/>
      <c r="U269" s="117"/>
      <c r="V269" s="117"/>
      <c r="W269" s="117"/>
      <c r="X269" s="117"/>
      <c r="Y269" s="118"/>
      <c r="Z269" s="24"/>
      <c r="AA269" s="30"/>
      <c r="AB269" s="82" t="str">
        <f t="shared" si="0"/>
        <v/>
      </c>
    </row>
    <row r="270" spans="1:28" ht="20.100000000000001" customHeight="1" x14ac:dyDescent="0.15">
      <c r="A270" s="6"/>
      <c r="B270" s="6"/>
      <c r="C270" s="20"/>
      <c r="D270" s="219"/>
      <c r="E270" s="207"/>
      <c r="F270" s="223"/>
      <c r="G270" s="83">
        <v>1903</v>
      </c>
      <c r="H270" s="181"/>
      <c r="I270" s="182"/>
      <c r="J270" s="134" t="s">
        <v>263</v>
      </c>
      <c r="K270" s="135"/>
      <c r="L270" s="135"/>
      <c r="M270" s="135"/>
      <c r="N270" s="135"/>
      <c r="O270" s="135"/>
      <c r="P270" s="136"/>
      <c r="Q270" s="116"/>
      <c r="R270" s="117"/>
      <c r="S270" s="117"/>
      <c r="T270" s="117"/>
      <c r="U270" s="117"/>
      <c r="V270" s="117"/>
      <c r="W270" s="117"/>
      <c r="X270" s="117"/>
      <c r="Y270" s="118"/>
      <c r="Z270" s="24"/>
      <c r="AA270" s="30"/>
      <c r="AB270" s="82" t="str">
        <f t="shared" si="0"/>
        <v/>
      </c>
    </row>
    <row r="271" spans="1:28" ht="20.100000000000001" customHeight="1" x14ac:dyDescent="0.15">
      <c r="A271" s="6"/>
      <c r="B271" s="6"/>
      <c r="C271" s="20"/>
      <c r="D271" s="219"/>
      <c r="E271" s="207"/>
      <c r="F271" s="223"/>
      <c r="G271" s="83">
        <v>1904</v>
      </c>
      <c r="H271" s="181"/>
      <c r="I271" s="182"/>
      <c r="J271" s="134" t="s">
        <v>264</v>
      </c>
      <c r="K271" s="135"/>
      <c r="L271" s="135"/>
      <c r="M271" s="135"/>
      <c r="N271" s="135"/>
      <c r="O271" s="135"/>
      <c r="P271" s="136"/>
      <c r="Q271" s="116"/>
      <c r="R271" s="117"/>
      <c r="S271" s="117"/>
      <c r="T271" s="117"/>
      <c r="U271" s="117"/>
      <c r="V271" s="117"/>
      <c r="W271" s="117"/>
      <c r="X271" s="117"/>
      <c r="Y271" s="118"/>
      <c r="Z271" s="24"/>
      <c r="AA271" s="30"/>
      <c r="AB271" s="82" t="str">
        <f t="shared" si="0"/>
        <v/>
      </c>
    </row>
    <row r="272" spans="1:28" ht="20.100000000000001" customHeight="1" x14ac:dyDescent="0.15">
      <c r="A272" s="6"/>
      <c r="B272" s="6"/>
      <c r="C272" s="20"/>
      <c r="D272" s="220"/>
      <c r="E272" s="209"/>
      <c r="F272" s="224"/>
      <c r="G272" s="84">
        <v>1905</v>
      </c>
      <c r="H272" s="183"/>
      <c r="I272" s="184"/>
      <c r="J272" s="137" t="s">
        <v>265</v>
      </c>
      <c r="K272" s="138"/>
      <c r="L272" s="138"/>
      <c r="M272" s="138"/>
      <c r="N272" s="138"/>
      <c r="O272" s="138"/>
      <c r="P272" s="139"/>
      <c r="Q272" s="119"/>
      <c r="R272" s="120"/>
      <c r="S272" s="120"/>
      <c r="T272" s="120"/>
      <c r="U272" s="120"/>
      <c r="V272" s="120"/>
      <c r="W272" s="120"/>
      <c r="X272" s="120"/>
      <c r="Y272" s="121"/>
      <c r="Z272" s="24"/>
      <c r="AA272" s="30"/>
      <c r="AB272" s="82" t="str">
        <f t="shared" si="0"/>
        <v/>
      </c>
    </row>
    <row r="273" spans="1:28" ht="20.100000000000001" customHeight="1" x14ac:dyDescent="0.15">
      <c r="A273" s="6"/>
      <c r="B273" s="6"/>
      <c r="C273" s="20"/>
      <c r="D273" s="218">
        <v>20</v>
      </c>
      <c r="E273" s="205" t="s">
        <v>181</v>
      </c>
      <c r="F273" s="222"/>
      <c r="G273" s="81">
        <v>2001</v>
      </c>
      <c r="H273" s="179"/>
      <c r="I273" s="180"/>
      <c r="J273" s="140" t="s">
        <v>266</v>
      </c>
      <c r="K273" s="141"/>
      <c r="L273" s="141"/>
      <c r="M273" s="141"/>
      <c r="N273" s="141"/>
      <c r="O273" s="141"/>
      <c r="P273" s="142"/>
      <c r="Q273" s="125"/>
      <c r="R273" s="126"/>
      <c r="S273" s="126"/>
      <c r="T273" s="126"/>
      <c r="U273" s="126"/>
      <c r="V273" s="126"/>
      <c r="W273" s="126"/>
      <c r="X273" s="126"/>
      <c r="Y273" s="127"/>
      <c r="Z273" s="24"/>
      <c r="AA273" s="30"/>
      <c r="AB273" s="82" t="str">
        <f t="shared" si="0"/>
        <v/>
      </c>
    </row>
    <row r="274" spans="1:28" ht="20.100000000000001" customHeight="1" x14ac:dyDescent="0.15">
      <c r="A274" s="6"/>
      <c r="B274" s="6"/>
      <c r="C274" s="20"/>
      <c r="D274" s="220"/>
      <c r="E274" s="209"/>
      <c r="F274" s="224"/>
      <c r="G274" s="84">
        <v>2002</v>
      </c>
      <c r="H274" s="183"/>
      <c r="I274" s="184"/>
      <c r="J274" s="137" t="s">
        <v>267</v>
      </c>
      <c r="K274" s="138"/>
      <c r="L274" s="138"/>
      <c r="M274" s="138"/>
      <c r="N274" s="138"/>
      <c r="O274" s="138"/>
      <c r="P274" s="139"/>
      <c r="Q274" s="119"/>
      <c r="R274" s="120"/>
      <c r="S274" s="120"/>
      <c r="T274" s="120"/>
      <c r="U274" s="120"/>
      <c r="V274" s="120"/>
      <c r="W274" s="120"/>
      <c r="X274" s="120"/>
      <c r="Y274" s="121"/>
      <c r="Z274" s="24"/>
      <c r="AA274" s="30"/>
      <c r="AB274" s="82" t="str">
        <f t="shared" si="0"/>
        <v/>
      </c>
    </row>
    <row r="275" spans="1:28" ht="20.100000000000001" customHeight="1" x14ac:dyDescent="0.15">
      <c r="A275" s="6"/>
      <c r="B275" s="6"/>
      <c r="C275" s="20"/>
      <c r="D275" s="218">
        <v>21</v>
      </c>
      <c r="E275" s="205" t="s">
        <v>182</v>
      </c>
      <c r="F275" s="222"/>
      <c r="G275" s="81">
        <v>2101</v>
      </c>
      <c r="H275" s="179"/>
      <c r="I275" s="180"/>
      <c r="J275" s="140" t="s">
        <v>268</v>
      </c>
      <c r="K275" s="141"/>
      <c r="L275" s="141"/>
      <c r="M275" s="141"/>
      <c r="N275" s="141"/>
      <c r="O275" s="141"/>
      <c r="P275" s="142"/>
      <c r="Q275" s="125"/>
      <c r="R275" s="126"/>
      <c r="S275" s="126"/>
      <c r="T275" s="126"/>
      <c r="U275" s="126"/>
      <c r="V275" s="126"/>
      <c r="W275" s="126"/>
      <c r="X275" s="126"/>
      <c r="Y275" s="127"/>
      <c r="Z275" s="24"/>
      <c r="AA275" s="30"/>
      <c r="AB275" s="82" t="str">
        <f t="shared" si="0"/>
        <v/>
      </c>
    </row>
    <row r="276" spans="1:28" ht="20.100000000000001" customHeight="1" x14ac:dyDescent="0.15">
      <c r="A276" s="6"/>
      <c r="B276" s="6"/>
      <c r="C276" s="20"/>
      <c r="D276" s="219"/>
      <c r="E276" s="207"/>
      <c r="F276" s="223"/>
      <c r="G276" s="83">
        <v>2102</v>
      </c>
      <c r="H276" s="181"/>
      <c r="I276" s="182"/>
      <c r="J276" s="134" t="s">
        <v>269</v>
      </c>
      <c r="K276" s="135"/>
      <c r="L276" s="135"/>
      <c r="M276" s="135"/>
      <c r="N276" s="135"/>
      <c r="O276" s="135"/>
      <c r="P276" s="136"/>
      <c r="Q276" s="116"/>
      <c r="R276" s="117"/>
      <c r="S276" s="117"/>
      <c r="T276" s="117"/>
      <c r="U276" s="117"/>
      <c r="V276" s="117"/>
      <c r="W276" s="117"/>
      <c r="X276" s="117"/>
      <c r="Y276" s="118"/>
      <c r="Z276" s="24"/>
      <c r="AA276" s="30"/>
      <c r="AB276" s="82" t="str">
        <f t="shared" si="0"/>
        <v/>
      </c>
    </row>
    <row r="277" spans="1:28" ht="20.100000000000001" customHeight="1" x14ac:dyDescent="0.15">
      <c r="A277" s="6"/>
      <c r="B277" s="6"/>
      <c r="C277" s="20"/>
      <c r="D277" s="219"/>
      <c r="E277" s="207"/>
      <c r="F277" s="223"/>
      <c r="G277" s="83">
        <v>2103</v>
      </c>
      <c r="H277" s="181"/>
      <c r="I277" s="182"/>
      <c r="J277" s="134" t="s">
        <v>270</v>
      </c>
      <c r="K277" s="135"/>
      <c r="L277" s="135"/>
      <c r="M277" s="135"/>
      <c r="N277" s="135"/>
      <c r="O277" s="135"/>
      <c r="P277" s="136"/>
      <c r="Q277" s="116"/>
      <c r="R277" s="117"/>
      <c r="S277" s="117"/>
      <c r="T277" s="117"/>
      <c r="U277" s="117"/>
      <c r="V277" s="117"/>
      <c r="W277" s="117"/>
      <c r="X277" s="117"/>
      <c r="Y277" s="118"/>
      <c r="Z277" s="24"/>
      <c r="AA277" s="30"/>
      <c r="AB277" s="82" t="str">
        <f t="shared" si="0"/>
        <v/>
      </c>
    </row>
    <row r="278" spans="1:28" ht="20.100000000000001" customHeight="1" x14ac:dyDescent="0.15">
      <c r="A278" s="6"/>
      <c r="B278" s="6"/>
      <c r="C278" s="20"/>
      <c r="D278" s="219"/>
      <c r="E278" s="207"/>
      <c r="F278" s="223"/>
      <c r="G278" s="83">
        <v>2104</v>
      </c>
      <c r="H278" s="181"/>
      <c r="I278" s="182"/>
      <c r="J278" s="134" t="s">
        <v>271</v>
      </c>
      <c r="K278" s="135"/>
      <c r="L278" s="135"/>
      <c r="M278" s="135"/>
      <c r="N278" s="135"/>
      <c r="O278" s="135"/>
      <c r="P278" s="136"/>
      <c r="Q278" s="116"/>
      <c r="R278" s="117"/>
      <c r="S278" s="117"/>
      <c r="T278" s="117"/>
      <c r="U278" s="117"/>
      <c r="V278" s="117"/>
      <c r="W278" s="117"/>
      <c r="X278" s="117"/>
      <c r="Y278" s="118"/>
      <c r="Z278" s="24"/>
      <c r="AA278" s="30"/>
      <c r="AB278" s="82" t="str">
        <f t="shared" si="0"/>
        <v/>
      </c>
    </row>
    <row r="279" spans="1:28" ht="20.100000000000001" customHeight="1" x14ac:dyDescent="0.15">
      <c r="A279" s="6"/>
      <c r="B279" s="6"/>
      <c r="C279" s="20"/>
      <c r="D279" s="219"/>
      <c r="E279" s="207"/>
      <c r="F279" s="223"/>
      <c r="G279" s="83">
        <v>2105</v>
      </c>
      <c r="H279" s="181"/>
      <c r="I279" s="182"/>
      <c r="J279" s="134" t="s">
        <v>272</v>
      </c>
      <c r="K279" s="135"/>
      <c r="L279" s="135"/>
      <c r="M279" s="135"/>
      <c r="N279" s="135"/>
      <c r="O279" s="135"/>
      <c r="P279" s="136"/>
      <c r="Q279" s="116"/>
      <c r="R279" s="117"/>
      <c r="S279" s="117"/>
      <c r="T279" s="117"/>
      <c r="U279" s="117"/>
      <c r="V279" s="117"/>
      <c r="W279" s="117"/>
      <c r="X279" s="117"/>
      <c r="Y279" s="118"/>
      <c r="Z279" s="24"/>
      <c r="AA279" s="30"/>
      <c r="AB279" s="82" t="str">
        <f t="shared" ref="AB279:AB342" si="1">IF(H279="○",J279&amp;"、","")</f>
        <v/>
      </c>
    </row>
    <row r="280" spans="1:28" ht="20.100000000000001" customHeight="1" x14ac:dyDescent="0.15">
      <c r="A280" s="6"/>
      <c r="B280" s="6"/>
      <c r="C280" s="20"/>
      <c r="D280" s="219"/>
      <c r="E280" s="207"/>
      <c r="F280" s="223"/>
      <c r="G280" s="83">
        <v>2106</v>
      </c>
      <c r="H280" s="181"/>
      <c r="I280" s="182"/>
      <c r="J280" s="134" t="s">
        <v>273</v>
      </c>
      <c r="K280" s="135"/>
      <c r="L280" s="135"/>
      <c r="M280" s="135"/>
      <c r="N280" s="135"/>
      <c r="O280" s="135"/>
      <c r="P280" s="136"/>
      <c r="Q280" s="116"/>
      <c r="R280" s="117"/>
      <c r="S280" s="117"/>
      <c r="T280" s="117"/>
      <c r="U280" s="117"/>
      <c r="V280" s="117"/>
      <c r="W280" s="117"/>
      <c r="X280" s="117"/>
      <c r="Y280" s="118"/>
      <c r="Z280" s="24"/>
      <c r="AA280" s="30"/>
      <c r="AB280" s="82" t="str">
        <f t="shared" si="1"/>
        <v/>
      </c>
    </row>
    <row r="281" spans="1:28" ht="20.100000000000001" customHeight="1" x14ac:dyDescent="0.15">
      <c r="A281" s="6"/>
      <c r="B281" s="6"/>
      <c r="C281" s="20"/>
      <c r="D281" s="219"/>
      <c r="E281" s="207"/>
      <c r="F281" s="223"/>
      <c r="G281" s="83">
        <v>2107</v>
      </c>
      <c r="H281" s="181"/>
      <c r="I281" s="182"/>
      <c r="J281" s="134" t="s">
        <v>274</v>
      </c>
      <c r="K281" s="135"/>
      <c r="L281" s="135"/>
      <c r="M281" s="135"/>
      <c r="N281" s="135"/>
      <c r="O281" s="135"/>
      <c r="P281" s="136"/>
      <c r="Q281" s="116"/>
      <c r="R281" s="117"/>
      <c r="S281" s="117"/>
      <c r="T281" s="117"/>
      <c r="U281" s="117"/>
      <c r="V281" s="117"/>
      <c r="W281" s="117"/>
      <c r="X281" s="117"/>
      <c r="Y281" s="118"/>
      <c r="Z281" s="24"/>
      <c r="AA281" s="30"/>
      <c r="AB281" s="82" t="str">
        <f t="shared" si="1"/>
        <v/>
      </c>
    </row>
    <row r="282" spans="1:28" ht="20.100000000000001" customHeight="1" x14ac:dyDescent="0.15">
      <c r="A282" s="6"/>
      <c r="B282" s="6"/>
      <c r="C282" s="20"/>
      <c r="D282" s="219"/>
      <c r="E282" s="207"/>
      <c r="F282" s="223"/>
      <c r="G282" s="83">
        <v>2108</v>
      </c>
      <c r="H282" s="181"/>
      <c r="I282" s="182"/>
      <c r="J282" s="134" t="s">
        <v>275</v>
      </c>
      <c r="K282" s="135"/>
      <c r="L282" s="135"/>
      <c r="M282" s="135"/>
      <c r="N282" s="135"/>
      <c r="O282" s="135"/>
      <c r="P282" s="136"/>
      <c r="Q282" s="116"/>
      <c r="R282" s="117"/>
      <c r="S282" s="117"/>
      <c r="T282" s="117"/>
      <c r="U282" s="117"/>
      <c r="V282" s="117"/>
      <c r="W282" s="117"/>
      <c r="X282" s="117"/>
      <c r="Y282" s="118"/>
      <c r="Z282" s="24"/>
      <c r="AA282" s="30"/>
      <c r="AB282" s="82" t="str">
        <f t="shared" si="1"/>
        <v/>
      </c>
    </row>
    <row r="283" spans="1:28" ht="20.100000000000001" customHeight="1" x14ac:dyDescent="0.15">
      <c r="A283" s="6"/>
      <c r="B283" s="6"/>
      <c r="C283" s="20"/>
      <c r="D283" s="219"/>
      <c r="E283" s="207"/>
      <c r="F283" s="223"/>
      <c r="G283" s="83">
        <v>2109</v>
      </c>
      <c r="H283" s="181"/>
      <c r="I283" s="182"/>
      <c r="J283" s="134" t="s">
        <v>276</v>
      </c>
      <c r="K283" s="135"/>
      <c r="L283" s="135"/>
      <c r="M283" s="135"/>
      <c r="N283" s="135"/>
      <c r="O283" s="135"/>
      <c r="P283" s="136"/>
      <c r="Q283" s="116"/>
      <c r="R283" s="117"/>
      <c r="S283" s="117"/>
      <c r="T283" s="117"/>
      <c r="U283" s="117"/>
      <c r="V283" s="117"/>
      <c r="W283" s="117"/>
      <c r="X283" s="117"/>
      <c r="Y283" s="118"/>
      <c r="Z283" s="24"/>
      <c r="AA283" s="30"/>
      <c r="AB283" s="82" t="str">
        <f t="shared" si="1"/>
        <v/>
      </c>
    </row>
    <row r="284" spans="1:28" ht="20.100000000000001" customHeight="1" x14ac:dyDescent="0.15">
      <c r="A284" s="6"/>
      <c r="B284" s="6"/>
      <c r="C284" s="20"/>
      <c r="D284" s="220"/>
      <c r="E284" s="209"/>
      <c r="F284" s="224"/>
      <c r="G284" s="84">
        <v>2110</v>
      </c>
      <c r="H284" s="183"/>
      <c r="I284" s="184"/>
      <c r="J284" s="137" t="s">
        <v>277</v>
      </c>
      <c r="K284" s="138"/>
      <c r="L284" s="138"/>
      <c r="M284" s="138"/>
      <c r="N284" s="138"/>
      <c r="O284" s="138"/>
      <c r="P284" s="139"/>
      <c r="Q284" s="119"/>
      <c r="R284" s="120"/>
      <c r="S284" s="120"/>
      <c r="T284" s="120"/>
      <c r="U284" s="120"/>
      <c r="V284" s="120"/>
      <c r="W284" s="120"/>
      <c r="X284" s="120"/>
      <c r="Y284" s="121"/>
      <c r="Z284" s="24"/>
      <c r="AA284" s="30"/>
      <c r="AB284" s="82" t="str">
        <f t="shared" si="1"/>
        <v/>
      </c>
    </row>
    <row r="285" spans="1:28" ht="20.100000000000001" customHeight="1" x14ac:dyDescent="0.15">
      <c r="A285" s="6"/>
      <c r="B285" s="6"/>
      <c r="C285" s="20"/>
      <c r="D285" s="218">
        <v>22</v>
      </c>
      <c r="E285" s="205" t="s">
        <v>183</v>
      </c>
      <c r="F285" s="222"/>
      <c r="G285" s="81">
        <v>2201</v>
      </c>
      <c r="H285" s="179"/>
      <c r="I285" s="180"/>
      <c r="J285" s="140" t="s">
        <v>278</v>
      </c>
      <c r="K285" s="141"/>
      <c r="L285" s="141"/>
      <c r="M285" s="141"/>
      <c r="N285" s="141"/>
      <c r="O285" s="141"/>
      <c r="P285" s="142"/>
      <c r="Q285" s="125"/>
      <c r="R285" s="126"/>
      <c r="S285" s="126"/>
      <c r="T285" s="126"/>
      <c r="U285" s="126"/>
      <c r="V285" s="126"/>
      <c r="W285" s="126"/>
      <c r="X285" s="126"/>
      <c r="Y285" s="127"/>
      <c r="Z285" s="24"/>
      <c r="AA285" s="30"/>
      <c r="AB285" s="82" t="str">
        <f t="shared" si="1"/>
        <v/>
      </c>
    </row>
    <row r="286" spans="1:28" ht="20.100000000000001" customHeight="1" x14ac:dyDescent="0.15">
      <c r="A286" s="6"/>
      <c r="B286" s="6"/>
      <c r="C286" s="20"/>
      <c r="D286" s="219"/>
      <c r="E286" s="207"/>
      <c r="F286" s="223"/>
      <c r="G286" s="83">
        <v>2202</v>
      </c>
      <c r="H286" s="181"/>
      <c r="I286" s="182"/>
      <c r="J286" s="134" t="s">
        <v>279</v>
      </c>
      <c r="K286" s="135"/>
      <c r="L286" s="135"/>
      <c r="M286" s="135"/>
      <c r="N286" s="135"/>
      <c r="O286" s="135"/>
      <c r="P286" s="136"/>
      <c r="Q286" s="116"/>
      <c r="R286" s="117"/>
      <c r="S286" s="117"/>
      <c r="T286" s="117"/>
      <c r="U286" s="117"/>
      <c r="V286" s="117"/>
      <c r="W286" s="117"/>
      <c r="X286" s="117"/>
      <c r="Y286" s="118"/>
      <c r="Z286" s="24"/>
      <c r="AA286" s="30"/>
      <c r="AB286" s="82" t="str">
        <f t="shared" si="1"/>
        <v/>
      </c>
    </row>
    <row r="287" spans="1:28" ht="20.100000000000001" customHeight="1" x14ac:dyDescent="0.15">
      <c r="A287" s="6"/>
      <c r="B287" s="6"/>
      <c r="C287" s="20"/>
      <c r="D287" s="219"/>
      <c r="E287" s="207"/>
      <c r="F287" s="223"/>
      <c r="G287" s="83">
        <v>2203</v>
      </c>
      <c r="H287" s="181"/>
      <c r="I287" s="182"/>
      <c r="J287" s="134" t="s">
        <v>280</v>
      </c>
      <c r="K287" s="135"/>
      <c r="L287" s="135"/>
      <c r="M287" s="135"/>
      <c r="N287" s="135"/>
      <c r="O287" s="135"/>
      <c r="P287" s="136"/>
      <c r="Q287" s="116"/>
      <c r="R287" s="117"/>
      <c r="S287" s="117"/>
      <c r="T287" s="117"/>
      <c r="U287" s="117"/>
      <c r="V287" s="117"/>
      <c r="W287" s="117"/>
      <c r="X287" s="117"/>
      <c r="Y287" s="118"/>
      <c r="Z287" s="24"/>
      <c r="AA287" s="30"/>
      <c r="AB287" s="82" t="str">
        <f t="shared" si="1"/>
        <v/>
      </c>
    </row>
    <row r="288" spans="1:28" ht="20.100000000000001" customHeight="1" x14ac:dyDescent="0.15">
      <c r="A288" s="6"/>
      <c r="B288" s="6"/>
      <c r="C288" s="20"/>
      <c r="D288" s="219"/>
      <c r="E288" s="207"/>
      <c r="F288" s="223"/>
      <c r="G288" s="83">
        <v>2204</v>
      </c>
      <c r="H288" s="181"/>
      <c r="I288" s="182"/>
      <c r="J288" s="134" t="s">
        <v>281</v>
      </c>
      <c r="K288" s="135"/>
      <c r="L288" s="135"/>
      <c r="M288" s="135"/>
      <c r="N288" s="135"/>
      <c r="O288" s="135"/>
      <c r="P288" s="136"/>
      <c r="Q288" s="116"/>
      <c r="R288" s="117"/>
      <c r="S288" s="117"/>
      <c r="T288" s="117"/>
      <c r="U288" s="117"/>
      <c r="V288" s="117"/>
      <c r="W288" s="117"/>
      <c r="X288" s="117"/>
      <c r="Y288" s="118"/>
      <c r="Z288" s="24"/>
      <c r="AA288" s="30"/>
      <c r="AB288" s="82" t="str">
        <f t="shared" si="1"/>
        <v/>
      </c>
    </row>
    <row r="289" spans="1:28" ht="20.100000000000001" customHeight="1" x14ac:dyDescent="0.15">
      <c r="A289" s="6"/>
      <c r="B289" s="6"/>
      <c r="C289" s="20"/>
      <c r="D289" s="219"/>
      <c r="E289" s="207"/>
      <c r="F289" s="223"/>
      <c r="G289" s="83">
        <v>2205</v>
      </c>
      <c r="H289" s="181"/>
      <c r="I289" s="182"/>
      <c r="J289" s="134" t="s">
        <v>282</v>
      </c>
      <c r="K289" s="135"/>
      <c r="L289" s="135"/>
      <c r="M289" s="135"/>
      <c r="N289" s="135"/>
      <c r="O289" s="135"/>
      <c r="P289" s="136"/>
      <c r="Q289" s="116"/>
      <c r="R289" s="117"/>
      <c r="S289" s="117"/>
      <c r="T289" s="117"/>
      <c r="U289" s="117"/>
      <c r="V289" s="117"/>
      <c r="W289" s="117"/>
      <c r="X289" s="117"/>
      <c r="Y289" s="118"/>
      <c r="Z289" s="24"/>
      <c r="AA289" s="30"/>
      <c r="AB289" s="82" t="str">
        <f t="shared" si="1"/>
        <v/>
      </c>
    </row>
    <row r="290" spans="1:28" ht="20.100000000000001" customHeight="1" x14ac:dyDescent="0.15">
      <c r="A290" s="6"/>
      <c r="B290" s="6"/>
      <c r="C290" s="20"/>
      <c r="D290" s="219"/>
      <c r="E290" s="207"/>
      <c r="F290" s="223"/>
      <c r="G290" s="83">
        <v>2206</v>
      </c>
      <c r="H290" s="181"/>
      <c r="I290" s="182"/>
      <c r="J290" s="134" t="s">
        <v>186</v>
      </c>
      <c r="K290" s="135"/>
      <c r="L290" s="135"/>
      <c r="M290" s="135"/>
      <c r="N290" s="135"/>
      <c r="O290" s="135"/>
      <c r="P290" s="136"/>
      <c r="Q290" s="116" t="s">
        <v>184</v>
      </c>
      <c r="R290" s="117"/>
      <c r="S290" s="117"/>
      <c r="T290" s="117"/>
      <c r="U290" s="117"/>
      <c r="V290" s="117"/>
      <c r="W290" s="117"/>
      <c r="X290" s="117"/>
      <c r="Y290" s="118"/>
      <c r="Z290" s="24"/>
      <c r="AA290" s="30"/>
      <c r="AB290" s="82" t="str">
        <f t="shared" si="1"/>
        <v/>
      </c>
    </row>
    <row r="291" spans="1:28" ht="20.100000000000001" customHeight="1" x14ac:dyDescent="0.15">
      <c r="A291" s="6"/>
      <c r="B291" s="6"/>
      <c r="C291" s="20"/>
      <c r="D291" s="219"/>
      <c r="E291" s="207"/>
      <c r="F291" s="223"/>
      <c r="G291" s="83">
        <v>2207</v>
      </c>
      <c r="H291" s="181"/>
      <c r="I291" s="182"/>
      <c r="J291" s="134" t="s">
        <v>283</v>
      </c>
      <c r="K291" s="135"/>
      <c r="L291" s="135"/>
      <c r="M291" s="135"/>
      <c r="N291" s="135"/>
      <c r="O291" s="135"/>
      <c r="P291" s="136"/>
      <c r="Q291" s="116"/>
      <c r="R291" s="117"/>
      <c r="S291" s="117"/>
      <c r="T291" s="117"/>
      <c r="U291" s="117"/>
      <c r="V291" s="117"/>
      <c r="W291" s="117"/>
      <c r="X291" s="117"/>
      <c r="Y291" s="118"/>
      <c r="Z291" s="24"/>
      <c r="AA291" s="30"/>
      <c r="AB291" s="82" t="str">
        <f t="shared" si="1"/>
        <v/>
      </c>
    </row>
    <row r="292" spans="1:28" ht="20.100000000000001" customHeight="1" x14ac:dyDescent="0.15">
      <c r="A292" s="6"/>
      <c r="B292" s="6"/>
      <c r="C292" s="20"/>
      <c r="D292" s="219"/>
      <c r="E292" s="207"/>
      <c r="F292" s="223"/>
      <c r="G292" s="83">
        <v>2208</v>
      </c>
      <c r="H292" s="181"/>
      <c r="I292" s="182"/>
      <c r="J292" s="134" t="s">
        <v>187</v>
      </c>
      <c r="K292" s="135"/>
      <c r="L292" s="135"/>
      <c r="M292" s="135"/>
      <c r="N292" s="135"/>
      <c r="O292" s="135"/>
      <c r="P292" s="136"/>
      <c r="Q292" s="116" t="s">
        <v>185</v>
      </c>
      <c r="R292" s="117"/>
      <c r="S292" s="117"/>
      <c r="T292" s="117"/>
      <c r="U292" s="117"/>
      <c r="V292" s="117"/>
      <c r="W292" s="117"/>
      <c r="X292" s="117"/>
      <c r="Y292" s="118"/>
      <c r="Z292" s="24"/>
      <c r="AA292" s="30"/>
      <c r="AB292" s="82" t="str">
        <f t="shared" si="1"/>
        <v/>
      </c>
    </row>
    <row r="293" spans="1:28" ht="20.100000000000001" customHeight="1" x14ac:dyDescent="0.15">
      <c r="A293" s="6"/>
      <c r="B293" s="6"/>
      <c r="C293" s="20"/>
      <c r="D293" s="219"/>
      <c r="E293" s="207"/>
      <c r="F293" s="223"/>
      <c r="G293" s="83">
        <v>2209</v>
      </c>
      <c r="H293" s="181"/>
      <c r="I293" s="182"/>
      <c r="J293" s="134" t="s">
        <v>284</v>
      </c>
      <c r="K293" s="135"/>
      <c r="L293" s="135"/>
      <c r="M293" s="135"/>
      <c r="N293" s="135"/>
      <c r="O293" s="135"/>
      <c r="P293" s="136"/>
      <c r="Q293" s="116"/>
      <c r="R293" s="117"/>
      <c r="S293" s="117"/>
      <c r="T293" s="117"/>
      <c r="U293" s="117"/>
      <c r="V293" s="117"/>
      <c r="W293" s="117"/>
      <c r="X293" s="117"/>
      <c r="Y293" s="118"/>
      <c r="Z293" s="24"/>
      <c r="AA293" s="30"/>
      <c r="AB293" s="82" t="str">
        <f t="shared" si="1"/>
        <v/>
      </c>
    </row>
    <row r="294" spans="1:28" ht="20.100000000000001" customHeight="1" x14ac:dyDescent="0.15">
      <c r="A294" s="6"/>
      <c r="B294" s="6"/>
      <c r="C294" s="20"/>
      <c r="D294" s="220"/>
      <c r="E294" s="209"/>
      <c r="F294" s="224"/>
      <c r="G294" s="84">
        <v>2210</v>
      </c>
      <c r="H294" s="183"/>
      <c r="I294" s="184"/>
      <c r="J294" s="137" t="s">
        <v>285</v>
      </c>
      <c r="K294" s="138"/>
      <c r="L294" s="138"/>
      <c r="M294" s="138"/>
      <c r="N294" s="138"/>
      <c r="O294" s="138"/>
      <c r="P294" s="139"/>
      <c r="Q294" s="119"/>
      <c r="R294" s="120"/>
      <c r="S294" s="120"/>
      <c r="T294" s="120"/>
      <c r="U294" s="120"/>
      <c r="V294" s="120"/>
      <c r="W294" s="120"/>
      <c r="X294" s="120"/>
      <c r="Y294" s="121"/>
      <c r="Z294" s="25"/>
      <c r="AA294" s="24"/>
      <c r="AB294" s="82" t="str">
        <f t="shared" si="1"/>
        <v/>
      </c>
    </row>
    <row r="295" spans="1:28" ht="20.100000000000001" customHeight="1" x14ac:dyDescent="0.15">
      <c r="A295" s="6"/>
      <c r="B295" s="6"/>
      <c r="C295" s="20"/>
      <c r="D295" s="218">
        <v>23</v>
      </c>
      <c r="E295" s="205" t="s">
        <v>188</v>
      </c>
      <c r="F295" s="222"/>
      <c r="G295" s="81">
        <v>2301</v>
      </c>
      <c r="H295" s="179"/>
      <c r="I295" s="180"/>
      <c r="J295" s="140" t="s">
        <v>286</v>
      </c>
      <c r="K295" s="141"/>
      <c r="L295" s="141"/>
      <c r="M295" s="141"/>
      <c r="N295" s="141"/>
      <c r="O295" s="141"/>
      <c r="P295" s="142"/>
      <c r="Q295" s="125"/>
      <c r="R295" s="126"/>
      <c r="S295" s="126"/>
      <c r="T295" s="126"/>
      <c r="U295" s="126"/>
      <c r="V295" s="126"/>
      <c r="W295" s="126"/>
      <c r="X295" s="126"/>
      <c r="Y295" s="127"/>
      <c r="Z295" s="25"/>
      <c r="AA295" s="24"/>
      <c r="AB295" s="82" t="str">
        <f t="shared" si="1"/>
        <v/>
      </c>
    </row>
    <row r="296" spans="1:28" ht="20.100000000000001" customHeight="1" x14ac:dyDescent="0.15">
      <c r="A296" s="6"/>
      <c r="B296" s="6"/>
      <c r="C296" s="20"/>
      <c r="D296" s="219"/>
      <c r="E296" s="207"/>
      <c r="F296" s="223"/>
      <c r="G296" s="83">
        <v>2302</v>
      </c>
      <c r="H296" s="181"/>
      <c r="I296" s="182"/>
      <c r="J296" s="134" t="s">
        <v>287</v>
      </c>
      <c r="K296" s="135"/>
      <c r="L296" s="135"/>
      <c r="M296" s="135"/>
      <c r="N296" s="135"/>
      <c r="O296" s="135"/>
      <c r="P296" s="136"/>
      <c r="Q296" s="116"/>
      <c r="R296" s="117"/>
      <c r="S296" s="117"/>
      <c r="T296" s="117"/>
      <c r="U296" s="117"/>
      <c r="V296" s="117"/>
      <c r="W296" s="117"/>
      <c r="X296" s="117"/>
      <c r="Y296" s="118"/>
      <c r="Z296" s="25"/>
      <c r="AA296" s="24"/>
      <c r="AB296" s="82" t="str">
        <f t="shared" si="1"/>
        <v/>
      </c>
    </row>
    <row r="297" spans="1:28" ht="20.100000000000001" customHeight="1" x14ac:dyDescent="0.15">
      <c r="A297" s="6"/>
      <c r="B297" s="6"/>
      <c r="C297" s="20"/>
      <c r="D297" s="219"/>
      <c r="E297" s="207"/>
      <c r="F297" s="223"/>
      <c r="G297" s="83">
        <v>2303</v>
      </c>
      <c r="H297" s="181"/>
      <c r="I297" s="182"/>
      <c r="J297" s="134" t="s">
        <v>288</v>
      </c>
      <c r="K297" s="135"/>
      <c r="L297" s="135"/>
      <c r="M297" s="135"/>
      <c r="N297" s="135"/>
      <c r="O297" s="135"/>
      <c r="P297" s="136"/>
      <c r="Q297" s="116"/>
      <c r="R297" s="117"/>
      <c r="S297" s="117"/>
      <c r="T297" s="117"/>
      <c r="U297" s="117"/>
      <c r="V297" s="117"/>
      <c r="W297" s="117"/>
      <c r="X297" s="117"/>
      <c r="Y297" s="118"/>
      <c r="Z297" s="25"/>
      <c r="AA297" s="24"/>
      <c r="AB297" s="82" t="str">
        <f t="shared" si="1"/>
        <v/>
      </c>
    </row>
    <row r="298" spans="1:28" ht="20.100000000000001" customHeight="1" x14ac:dyDescent="0.15">
      <c r="A298" s="6"/>
      <c r="B298" s="6"/>
      <c r="C298" s="20"/>
      <c r="D298" s="220"/>
      <c r="E298" s="209"/>
      <c r="F298" s="224"/>
      <c r="G298" s="84">
        <v>2304</v>
      </c>
      <c r="H298" s="183"/>
      <c r="I298" s="184"/>
      <c r="J298" s="137" t="s">
        <v>289</v>
      </c>
      <c r="K298" s="138"/>
      <c r="L298" s="138"/>
      <c r="M298" s="138"/>
      <c r="N298" s="138"/>
      <c r="O298" s="138"/>
      <c r="P298" s="139"/>
      <c r="Q298" s="119"/>
      <c r="R298" s="120"/>
      <c r="S298" s="120"/>
      <c r="T298" s="120"/>
      <c r="U298" s="120"/>
      <c r="V298" s="120"/>
      <c r="W298" s="120"/>
      <c r="X298" s="120"/>
      <c r="Y298" s="121"/>
      <c r="Z298" s="25"/>
      <c r="AA298" s="24"/>
      <c r="AB298" s="82" t="str">
        <f t="shared" si="1"/>
        <v/>
      </c>
    </row>
    <row r="299" spans="1:28" ht="20.100000000000001" customHeight="1" x14ac:dyDescent="0.15">
      <c r="A299" s="6"/>
      <c r="B299" s="6"/>
      <c r="C299" s="20"/>
      <c r="D299" s="218">
        <v>24</v>
      </c>
      <c r="E299" s="205" t="s">
        <v>189</v>
      </c>
      <c r="F299" s="222"/>
      <c r="G299" s="87">
        <v>2401</v>
      </c>
      <c r="H299" s="179"/>
      <c r="I299" s="180"/>
      <c r="J299" s="140" t="s">
        <v>24</v>
      </c>
      <c r="K299" s="141"/>
      <c r="L299" s="141"/>
      <c r="M299" s="141"/>
      <c r="N299" s="141"/>
      <c r="O299" s="141"/>
      <c r="P299" s="142"/>
      <c r="Q299" s="125"/>
      <c r="R299" s="126"/>
      <c r="S299" s="126"/>
      <c r="T299" s="126"/>
      <c r="U299" s="126"/>
      <c r="V299" s="126"/>
      <c r="W299" s="126"/>
      <c r="X299" s="126"/>
      <c r="Y299" s="127"/>
      <c r="Z299" s="25"/>
      <c r="AA299" s="24"/>
      <c r="AB299" s="82" t="str">
        <f t="shared" si="1"/>
        <v/>
      </c>
    </row>
    <row r="300" spans="1:28" ht="20.100000000000001" customHeight="1" x14ac:dyDescent="0.15">
      <c r="A300" s="6"/>
      <c r="B300" s="6"/>
      <c r="C300" s="20"/>
      <c r="D300" s="219"/>
      <c r="E300" s="207"/>
      <c r="F300" s="223"/>
      <c r="G300" s="83">
        <v>2402</v>
      </c>
      <c r="H300" s="181"/>
      <c r="I300" s="182"/>
      <c r="J300" s="134" t="s">
        <v>25</v>
      </c>
      <c r="K300" s="135"/>
      <c r="L300" s="135"/>
      <c r="M300" s="135"/>
      <c r="N300" s="135"/>
      <c r="O300" s="135"/>
      <c r="P300" s="136"/>
      <c r="Q300" s="116"/>
      <c r="R300" s="117"/>
      <c r="S300" s="117"/>
      <c r="T300" s="117"/>
      <c r="U300" s="117"/>
      <c r="V300" s="117"/>
      <c r="W300" s="117"/>
      <c r="X300" s="117"/>
      <c r="Y300" s="118"/>
      <c r="Z300" s="25"/>
      <c r="AA300" s="24"/>
      <c r="AB300" s="82" t="str">
        <f t="shared" si="1"/>
        <v/>
      </c>
    </row>
    <row r="301" spans="1:28" ht="20.100000000000001" customHeight="1" x14ac:dyDescent="0.15">
      <c r="A301" s="6"/>
      <c r="B301" s="6"/>
      <c r="C301" s="20"/>
      <c r="D301" s="219"/>
      <c r="E301" s="207"/>
      <c r="F301" s="223"/>
      <c r="G301" s="83">
        <v>2403</v>
      </c>
      <c r="H301" s="181"/>
      <c r="I301" s="182"/>
      <c r="J301" s="134" t="s">
        <v>91</v>
      </c>
      <c r="K301" s="135"/>
      <c r="L301" s="135"/>
      <c r="M301" s="135"/>
      <c r="N301" s="135"/>
      <c r="O301" s="135"/>
      <c r="P301" s="136"/>
      <c r="Q301" s="116"/>
      <c r="R301" s="117"/>
      <c r="S301" s="117"/>
      <c r="T301" s="117"/>
      <c r="U301" s="117"/>
      <c r="V301" s="117"/>
      <c r="W301" s="117"/>
      <c r="X301" s="117"/>
      <c r="Y301" s="118"/>
      <c r="Z301" s="25"/>
      <c r="AA301" s="24"/>
      <c r="AB301" s="82" t="str">
        <f t="shared" si="1"/>
        <v/>
      </c>
    </row>
    <row r="302" spans="1:28" ht="20.100000000000001" customHeight="1" x14ac:dyDescent="0.15">
      <c r="A302" s="6"/>
      <c r="B302" s="6"/>
      <c r="C302" s="20"/>
      <c r="D302" s="219"/>
      <c r="E302" s="207"/>
      <c r="F302" s="223"/>
      <c r="G302" s="83">
        <v>2404</v>
      </c>
      <c r="H302" s="181"/>
      <c r="I302" s="182"/>
      <c r="J302" s="134" t="s">
        <v>26</v>
      </c>
      <c r="K302" s="135"/>
      <c r="L302" s="135"/>
      <c r="M302" s="135"/>
      <c r="N302" s="135"/>
      <c r="O302" s="135"/>
      <c r="P302" s="136"/>
      <c r="Q302" s="116"/>
      <c r="R302" s="117"/>
      <c r="S302" s="117"/>
      <c r="T302" s="117"/>
      <c r="U302" s="117"/>
      <c r="V302" s="117"/>
      <c r="W302" s="117"/>
      <c r="X302" s="117"/>
      <c r="Y302" s="118"/>
      <c r="Z302" s="25"/>
      <c r="AA302" s="24"/>
      <c r="AB302" s="82" t="str">
        <f t="shared" si="1"/>
        <v/>
      </c>
    </row>
    <row r="303" spans="1:28" ht="20.100000000000001" customHeight="1" x14ac:dyDescent="0.15">
      <c r="A303" s="6"/>
      <c r="B303" s="6"/>
      <c r="C303" s="20"/>
      <c r="D303" s="219"/>
      <c r="E303" s="207"/>
      <c r="F303" s="223"/>
      <c r="G303" s="83">
        <v>2405</v>
      </c>
      <c r="H303" s="181"/>
      <c r="I303" s="182"/>
      <c r="J303" s="134" t="s">
        <v>92</v>
      </c>
      <c r="K303" s="135"/>
      <c r="L303" s="135"/>
      <c r="M303" s="135"/>
      <c r="N303" s="135"/>
      <c r="O303" s="135"/>
      <c r="P303" s="136"/>
      <c r="Q303" s="116"/>
      <c r="R303" s="117"/>
      <c r="S303" s="117"/>
      <c r="T303" s="117"/>
      <c r="U303" s="117"/>
      <c r="V303" s="117"/>
      <c r="W303" s="117"/>
      <c r="X303" s="117"/>
      <c r="Y303" s="118"/>
      <c r="Z303" s="25"/>
      <c r="AA303" s="24"/>
      <c r="AB303" s="82" t="str">
        <f t="shared" si="1"/>
        <v/>
      </c>
    </row>
    <row r="304" spans="1:28" ht="20.100000000000001" customHeight="1" x14ac:dyDescent="0.15">
      <c r="A304" s="6"/>
      <c r="B304" s="6"/>
      <c r="C304" s="20"/>
      <c r="D304" s="219"/>
      <c r="E304" s="207"/>
      <c r="F304" s="223"/>
      <c r="G304" s="83">
        <v>2406</v>
      </c>
      <c r="H304" s="181"/>
      <c r="I304" s="182"/>
      <c r="J304" s="134" t="s">
        <v>27</v>
      </c>
      <c r="K304" s="135"/>
      <c r="L304" s="135"/>
      <c r="M304" s="135"/>
      <c r="N304" s="135"/>
      <c r="O304" s="135"/>
      <c r="P304" s="136"/>
      <c r="Q304" s="116"/>
      <c r="R304" s="117"/>
      <c r="S304" s="117"/>
      <c r="T304" s="117"/>
      <c r="U304" s="117"/>
      <c r="V304" s="117"/>
      <c r="W304" s="117"/>
      <c r="X304" s="117"/>
      <c r="Y304" s="118"/>
      <c r="Z304" s="25"/>
      <c r="AA304" s="24"/>
      <c r="AB304" s="82" t="str">
        <f t="shared" si="1"/>
        <v/>
      </c>
    </row>
    <row r="305" spans="1:28" ht="20.100000000000001" customHeight="1" x14ac:dyDescent="0.15">
      <c r="A305" s="6"/>
      <c r="B305" s="6"/>
      <c r="C305" s="20"/>
      <c r="D305" s="220"/>
      <c r="E305" s="209"/>
      <c r="F305" s="224"/>
      <c r="G305" s="84">
        <v>2407</v>
      </c>
      <c r="H305" s="183"/>
      <c r="I305" s="184"/>
      <c r="J305" s="137" t="s">
        <v>28</v>
      </c>
      <c r="K305" s="138"/>
      <c r="L305" s="138"/>
      <c r="M305" s="138"/>
      <c r="N305" s="138"/>
      <c r="O305" s="138"/>
      <c r="P305" s="139"/>
      <c r="Q305" s="119"/>
      <c r="R305" s="120"/>
      <c r="S305" s="120"/>
      <c r="T305" s="120"/>
      <c r="U305" s="120"/>
      <c r="V305" s="120"/>
      <c r="W305" s="120"/>
      <c r="X305" s="120"/>
      <c r="Y305" s="121"/>
      <c r="Z305" s="25"/>
      <c r="AA305" s="24"/>
      <c r="AB305" s="82" t="str">
        <f t="shared" si="1"/>
        <v/>
      </c>
    </row>
    <row r="306" spans="1:28" ht="20.100000000000001" customHeight="1" x14ac:dyDescent="0.15">
      <c r="A306" s="6"/>
      <c r="B306" s="6"/>
      <c r="C306" s="20"/>
      <c r="D306" s="218">
        <v>25</v>
      </c>
      <c r="E306" s="205" t="s">
        <v>190</v>
      </c>
      <c r="F306" s="222"/>
      <c r="G306" s="81">
        <v>2501</v>
      </c>
      <c r="H306" s="179"/>
      <c r="I306" s="180"/>
      <c r="J306" s="140" t="s">
        <v>93</v>
      </c>
      <c r="K306" s="141"/>
      <c r="L306" s="141"/>
      <c r="M306" s="141"/>
      <c r="N306" s="141"/>
      <c r="O306" s="141"/>
      <c r="P306" s="142"/>
      <c r="Q306" s="125"/>
      <c r="R306" s="126"/>
      <c r="S306" s="126"/>
      <c r="T306" s="126"/>
      <c r="U306" s="126"/>
      <c r="V306" s="126"/>
      <c r="W306" s="126"/>
      <c r="X306" s="126"/>
      <c r="Y306" s="127"/>
      <c r="Z306" s="25"/>
      <c r="AA306" s="24"/>
      <c r="AB306" s="82" t="str">
        <f t="shared" si="1"/>
        <v/>
      </c>
    </row>
    <row r="307" spans="1:28" ht="20.100000000000001" customHeight="1" x14ac:dyDescent="0.15">
      <c r="A307" s="6"/>
      <c r="B307" s="6"/>
      <c r="C307" s="20"/>
      <c r="D307" s="219"/>
      <c r="E307" s="207"/>
      <c r="F307" s="223"/>
      <c r="G307" s="83">
        <v>2502</v>
      </c>
      <c r="H307" s="181"/>
      <c r="I307" s="182"/>
      <c r="J307" s="134" t="s">
        <v>29</v>
      </c>
      <c r="K307" s="135"/>
      <c r="L307" s="135"/>
      <c r="M307" s="135"/>
      <c r="N307" s="135"/>
      <c r="O307" s="135"/>
      <c r="P307" s="136"/>
      <c r="Q307" s="116"/>
      <c r="R307" s="117"/>
      <c r="S307" s="117"/>
      <c r="T307" s="117"/>
      <c r="U307" s="117"/>
      <c r="V307" s="117"/>
      <c r="W307" s="117"/>
      <c r="X307" s="117"/>
      <c r="Y307" s="118"/>
      <c r="Z307" s="25"/>
      <c r="AA307" s="24"/>
      <c r="AB307" s="82" t="str">
        <f t="shared" si="1"/>
        <v/>
      </c>
    </row>
    <row r="308" spans="1:28" ht="20.100000000000001" customHeight="1" x14ac:dyDescent="0.15">
      <c r="A308" s="6"/>
      <c r="B308" s="6"/>
      <c r="C308" s="20"/>
      <c r="D308" s="219"/>
      <c r="E308" s="207"/>
      <c r="F308" s="223"/>
      <c r="G308" s="83">
        <v>2503</v>
      </c>
      <c r="H308" s="181"/>
      <c r="I308" s="182"/>
      <c r="J308" s="134" t="s">
        <v>30</v>
      </c>
      <c r="K308" s="135"/>
      <c r="L308" s="135"/>
      <c r="M308" s="135"/>
      <c r="N308" s="135"/>
      <c r="O308" s="135"/>
      <c r="P308" s="136"/>
      <c r="Q308" s="116"/>
      <c r="R308" s="117"/>
      <c r="S308" s="117"/>
      <c r="T308" s="117"/>
      <c r="U308" s="117"/>
      <c r="V308" s="117"/>
      <c r="W308" s="117"/>
      <c r="X308" s="117"/>
      <c r="Y308" s="118"/>
      <c r="Z308" s="25"/>
      <c r="AA308" s="24"/>
      <c r="AB308" s="82" t="str">
        <f t="shared" si="1"/>
        <v/>
      </c>
    </row>
    <row r="309" spans="1:28" ht="20.100000000000001" customHeight="1" x14ac:dyDescent="0.15">
      <c r="A309" s="6"/>
      <c r="B309" s="6"/>
      <c r="C309" s="20"/>
      <c r="D309" s="219"/>
      <c r="E309" s="207"/>
      <c r="F309" s="223"/>
      <c r="G309" s="83">
        <v>2504</v>
      </c>
      <c r="H309" s="181"/>
      <c r="I309" s="182"/>
      <c r="J309" s="134" t="s">
        <v>94</v>
      </c>
      <c r="K309" s="135"/>
      <c r="L309" s="135"/>
      <c r="M309" s="135"/>
      <c r="N309" s="135"/>
      <c r="O309" s="135"/>
      <c r="P309" s="136"/>
      <c r="Q309" s="116"/>
      <c r="R309" s="117"/>
      <c r="S309" s="117"/>
      <c r="T309" s="117"/>
      <c r="U309" s="117"/>
      <c r="V309" s="117"/>
      <c r="W309" s="117"/>
      <c r="X309" s="117"/>
      <c r="Y309" s="118"/>
      <c r="Z309" s="25"/>
      <c r="AA309" s="24"/>
      <c r="AB309" s="82" t="str">
        <f t="shared" si="1"/>
        <v/>
      </c>
    </row>
    <row r="310" spans="1:28" ht="20.100000000000001" customHeight="1" x14ac:dyDescent="0.15">
      <c r="A310" s="6"/>
      <c r="B310" s="6"/>
      <c r="C310" s="20"/>
      <c r="D310" s="219"/>
      <c r="E310" s="207"/>
      <c r="F310" s="223"/>
      <c r="G310" s="83">
        <v>2505</v>
      </c>
      <c r="H310" s="181"/>
      <c r="I310" s="182"/>
      <c r="J310" s="134" t="s">
        <v>31</v>
      </c>
      <c r="K310" s="135"/>
      <c r="L310" s="135"/>
      <c r="M310" s="135"/>
      <c r="N310" s="135"/>
      <c r="O310" s="135"/>
      <c r="P310" s="136"/>
      <c r="Q310" s="116"/>
      <c r="R310" s="117"/>
      <c r="S310" s="117"/>
      <c r="T310" s="117"/>
      <c r="U310" s="117"/>
      <c r="V310" s="117"/>
      <c r="W310" s="117"/>
      <c r="X310" s="117"/>
      <c r="Y310" s="118"/>
      <c r="Z310" s="25"/>
      <c r="AA310" s="24"/>
      <c r="AB310" s="82" t="str">
        <f t="shared" si="1"/>
        <v/>
      </c>
    </row>
    <row r="311" spans="1:28" ht="20.100000000000001" customHeight="1" x14ac:dyDescent="0.15">
      <c r="A311" s="6"/>
      <c r="B311" s="6"/>
      <c r="C311" s="20"/>
      <c r="D311" s="219"/>
      <c r="E311" s="207"/>
      <c r="F311" s="223"/>
      <c r="G311" s="83">
        <v>2506</v>
      </c>
      <c r="H311" s="181"/>
      <c r="I311" s="182"/>
      <c r="J311" s="134" t="s">
        <v>32</v>
      </c>
      <c r="K311" s="135"/>
      <c r="L311" s="135"/>
      <c r="M311" s="135"/>
      <c r="N311" s="135"/>
      <c r="O311" s="135"/>
      <c r="P311" s="136"/>
      <c r="Q311" s="116"/>
      <c r="R311" s="117"/>
      <c r="S311" s="117"/>
      <c r="T311" s="117"/>
      <c r="U311" s="117"/>
      <c r="V311" s="117"/>
      <c r="W311" s="117"/>
      <c r="X311" s="117"/>
      <c r="Y311" s="118"/>
      <c r="Z311" s="25"/>
      <c r="AA311" s="24"/>
      <c r="AB311" s="82" t="str">
        <f t="shared" si="1"/>
        <v/>
      </c>
    </row>
    <row r="312" spans="1:28" ht="20.100000000000001" customHeight="1" x14ac:dyDescent="0.15">
      <c r="A312" s="6"/>
      <c r="B312" s="6"/>
      <c r="C312" s="20"/>
      <c r="D312" s="219"/>
      <c r="E312" s="207"/>
      <c r="F312" s="223"/>
      <c r="G312" s="83">
        <v>2507</v>
      </c>
      <c r="H312" s="181"/>
      <c r="I312" s="182"/>
      <c r="J312" s="134" t="s">
        <v>33</v>
      </c>
      <c r="K312" s="135"/>
      <c r="L312" s="135"/>
      <c r="M312" s="135"/>
      <c r="N312" s="135"/>
      <c r="O312" s="135"/>
      <c r="P312" s="136"/>
      <c r="Q312" s="116"/>
      <c r="R312" s="117"/>
      <c r="S312" s="117"/>
      <c r="T312" s="117"/>
      <c r="U312" s="117"/>
      <c r="V312" s="117"/>
      <c r="W312" s="117"/>
      <c r="X312" s="117"/>
      <c r="Y312" s="118"/>
      <c r="Z312" s="25"/>
      <c r="AA312" s="24"/>
      <c r="AB312" s="82" t="str">
        <f t="shared" si="1"/>
        <v/>
      </c>
    </row>
    <row r="313" spans="1:28" ht="20.100000000000001" customHeight="1" x14ac:dyDescent="0.15">
      <c r="A313" s="6"/>
      <c r="B313" s="6"/>
      <c r="C313" s="20"/>
      <c r="D313" s="219"/>
      <c r="E313" s="207"/>
      <c r="F313" s="223"/>
      <c r="G313" s="83">
        <v>2508</v>
      </c>
      <c r="H313" s="181"/>
      <c r="I313" s="182"/>
      <c r="J313" s="134" t="s">
        <v>34</v>
      </c>
      <c r="K313" s="135"/>
      <c r="L313" s="135"/>
      <c r="M313" s="135"/>
      <c r="N313" s="135"/>
      <c r="O313" s="135"/>
      <c r="P313" s="136"/>
      <c r="Q313" s="116"/>
      <c r="R313" s="117"/>
      <c r="S313" s="117"/>
      <c r="T313" s="117"/>
      <c r="U313" s="117"/>
      <c r="V313" s="117"/>
      <c r="W313" s="117"/>
      <c r="X313" s="117"/>
      <c r="Y313" s="118"/>
      <c r="Z313" s="25"/>
      <c r="AA313" s="24"/>
      <c r="AB313" s="82" t="str">
        <f t="shared" si="1"/>
        <v/>
      </c>
    </row>
    <row r="314" spans="1:28" ht="20.100000000000001" customHeight="1" x14ac:dyDescent="0.15">
      <c r="A314" s="6"/>
      <c r="B314" s="6"/>
      <c r="C314" s="20"/>
      <c r="D314" s="219"/>
      <c r="E314" s="207"/>
      <c r="F314" s="223"/>
      <c r="G314" s="83">
        <v>2509</v>
      </c>
      <c r="H314" s="181"/>
      <c r="I314" s="182"/>
      <c r="J314" s="134" t="s">
        <v>35</v>
      </c>
      <c r="K314" s="135"/>
      <c r="L314" s="135"/>
      <c r="M314" s="135"/>
      <c r="N314" s="135"/>
      <c r="O314" s="135"/>
      <c r="P314" s="136"/>
      <c r="Q314" s="116"/>
      <c r="R314" s="117"/>
      <c r="S314" s="117"/>
      <c r="T314" s="117"/>
      <c r="U314" s="117"/>
      <c r="V314" s="117"/>
      <c r="W314" s="117"/>
      <c r="X314" s="117"/>
      <c r="Y314" s="118"/>
      <c r="Z314" s="25"/>
      <c r="AA314" s="24"/>
      <c r="AB314" s="82" t="str">
        <f t="shared" si="1"/>
        <v/>
      </c>
    </row>
    <row r="315" spans="1:28" ht="20.100000000000001" customHeight="1" x14ac:dyDescent="0.15">
      <c r="A315" s="6"/>
      <c r="B315" s="6"/>
      <c r="C315" s="20"/>
      <c r="D315" s="219"/>
      <c r="E315" s="207"/>
      <c r="F315" s="223"/>
      <c r="G315" s="83">
        <v>2510</v>
      </c>
      <c r="H315" s="181"/>
      <c r="I315" s="182"/>
      <c r="J315" s="134" t="s">
        <v>36</v>
      </c>
      <c r="K315" s="135"/>
      <c r="L315" s="135"/>
      <c r="M315" s="135"/>
      <c r="N315" s="135"/>
      <c r="O315" s="135"/>
      <c r="P315" s="136"/>
      <c r="Q315" s="116"/>
      <c r="R315" s="117"/>
      <c r="S315" s="117"/>
      <c r="T315" s="117"/>
      <c r="U315" s="117"/>
      <c r="V315" s="117"/>
      <c r="W315" s="117"/>
      <c r="X315" s="117"/>
      <c r="Y315" s="118"/>
      <c r="Z315" s="25"/>
      <c r="AA315" s="24"/>
      <c r="AB315" s="82" t="str">
        <f t="shared" si="1"/>
        <v/>
      </c>
    </row>
    <row r="316" spans="1:28" ht="20.100000000000001" customHeight="1" x14ac:dyDescent="0.15">
      <c r="A316" s="6"/>
      <c r="B316" s="6"/>
      <c r="C316" s="20"/>
      <c r="D316" s="220"/>
      <c r="E316" s="209"/>
      <c r="F316" s="224"/>
      <c r="G316" s="84">
        <v>2511</v>
      </c>
      <c r="H316" s="183"/>
      <c r="I316" s="184"/>
      <c r="J316" s="137" t="s">
        <v>37</v>
      </c>
      <c r="K316" s="138"/>
      <c r="L316" s="138"/>
      <c r="M316" s="138"/>
      <c r="N316" s="138"/>
      <c r="O316" s="138"/>
      <c r="P316" s="139"/>
      <c r="Q316" s="119"/>
      <c r="R316" s="120"/>
      <c r="S316" s="120"/>
      <c r="T316" s="120"/>
      <c r="U316" s="120"/>
      <c r="V316" s="120"/>
      <c r="W316" s="120"/>
      <c r="X316" s="120"/>
      <c r="Y316" s="121"/>
      <c r="Z316" s="25"/>
      <c r="AA316" s="24"/>
      <c r="AB316" s="82" t="str">
        <f t="shared" si="1"/>
        <v/>
      </c>
    </row>
    <row r="317" spans="1:28" ht="20.100000000000001" customHeight="1" x14ac:dyDescent="0.15">
      <c r="A317" s="6"/>
      <c r="B317" s="6"/>
      <c r="C317" s="20"/>
      <c r="D317" s="218">
        <v>26</v>
      </c>
      <c r="E317" s="205" t="s">
        <v>191</v>
      </c>
      <c r="F317" s="222"/>
      <c r="G317" s="81">
        <v>2601</v>
      </c>
      <c r="H317" s="179"/>
      <c r="I317" s="180"/>
      <c r="J317" s="140" t="s">
        <v>38</v>
      </c>
      <c r="K317" s="141"/>
      <c r="L317" s="141"/>
      <c r="M317" s="141"/>
      <c r="N317" s="141"/>
      <c r="O317" s="141"/>
      <c r="P317" s="142"/>
      <c r="Q317" s="125"/>
      <c r="R317" s="126"/>
      <c r="S317" s="126"/>
      <c r="T317" s="126"/>
      <c r="U317" s="126"/>
      <c r="V317" s="126"/>
      <c r="W317" s="126"/>
      <c r="X317" s="126"/>
      <c r="Y317" s="127"/>
      <c r="Z317" s="25"/>
      <c r="AA317" s="24"/>
      <c r="AB317" s="82" t="str">
        <f t="shared" si="1"/>
        <v/>
      </c>
    </row>
    <row r="318" spans="1:28" ht="20.100000000000001" customHeight="1" x14ac:dyDescent="0.15">
      <c r="A318" s="6"/>
      <c r="B318" s="6"/>
      <c r="C318" s="20"/>
      <c r="D318" s="219"/>
      <c r="E318" s="207"/>
      <c r="F318" s="223"/>
      <c r="G318" s="83">
        <v>2602</v>
      </c>
      <c r="H318" s="181"/>
      <c r="I318" s="182"/>
      <c r="J318" s="134" t="s">
        <v>39</v>
      </c>
      <c r="K318" s="135"/>
      <c r="L318" s="135"/>
      <c r="M318" s="135"/>
      <c r="N318" s="135"/>
      <c r="O318" s="135"/>
      <c r="P318" s="136"/>
      <c r="Q318" s="116"/>
      <c r="R318" s="117"/>
      <c r="S318" s="117"/>
      <c r="T318" s="117"/>
      <c r="U318" s="117"/>
      <c r="V318" s="117"/>
      <c r="W318" s="117"/>
      <c r="X318" s="117"/>
      <c r="Y318" s="118"/>
      <c r="Z318" s="25"/>
      <c r="AA318" s="24"/>
      <c r="AB318" s="82" t="str">
        <f t="shared" si="1"/>
        <v/>
      </c>
    </row>
    <row r="319" spans="1:28" ht="20.100000000000001" customHeight="1" x14ac:dyDescent="0.15">
      <c r="A319" s="6"/>
      <c r="B319" s="6"/>
      <c r="C319" s="20"/>
      <c r="D319" s="219"/>
      <c r="E319" s="207"/>
      <c r="F319" s="223"/>
      <c r="G319" s="83">
        <v>2603</v>
      </c>
      <c r="H319" s="181"/>
      <c r="I319" s="182"/>
      <c r="J319" s="134" t="s">
        <v>95</v>
      </c>
      <c r="K319" s="135"/>
      <c r="L319" s="135"/>
      <c r="M319" s="135"/>
      <c r="N319" s="135"/>
      <c r="O319" s="135"/>
      <c r="P319" s="136"/>
      <c r="Q319" s="116"/>
      <c r="R319" s="117"/>
      <c r="S319" s="117"/>
      <c r="T319" s="117"/>
      <c r="U319" s="117"/>
      <c r="V319" s="117"/>
      <c r="W319" s="117"/>
      <c r="X319" s="117"/>
      <c r="Y319" s="118"/>
      <c r="Z319" s="25"/>
      <c r="AA319" s="24"/>
      <c r="AB319" s="82" t="str">
        <f t="shared" si="1"/>
        <v/>
      </c>
    </row>
    <row r="320" spans="1:28" ht="20.100000000000001" customHeight="1" x14ac:dyDescent="0.15">
      <c r="A320" s="6"/>
      <c r="B320" s="6"/>
      <c r="C320" s="20"/>
      <c r="D320" s="219"/>
      <c r="E320" s="207"/>
      <c r="F320" s="223"/>
      <c r="G320" s="83">
        <v>2604</v>
      </c>
      <c r="H320" s="181"/>
      <c r="I320" s="182"/>
      <c r="J320" s="134" t="s">
        <v>96</v>
      </c>
      <c r="K320" s="135"/>
      <c r="L320" s="135"/>
      <c r="M320" s="135"/>
      <c r="N320" s="135"/>
      <c r="O320" s="135"/>
      <c r="P320" s="136"/>
      <c r="Q320" s="116"/>
      <c r="R320" s="117"/>
      <c r="S320" s="117"/>
      <c r="T320" s="117"/>
      <c r="U320" s="117"/>
      <c r="V320" s="117"/>
      <c r="W320" s="117"/>
      <c r="X320" s="117"/>
      <c r="Y320" s="118"/>
      <c r="Z320" s="25"/>
      <c r="AA320" s="24"/>
      <c r="AB320" s="82" t="str">
        <f t="shared" si="1"/>
        <v/>
      </c>
    </row>
    <row r="321" spans="1:28" ht="20.100000000000001" customHeight="1" x14ac:dyDescent="0.15">
      <c r="A321" s="6"/>
      <c r="B321" s="6"/>
      <c r="C321" s="20"/>
      <c r="D321" s="219"/>
      <c r="E321" s="207"/>
      <c r="F321" s="223"/>
      <c r="G321" s="83">
        <v>2605</v>
      </c>
      <c r="H321" s="181"/>
      <c r="I321" s="182"/>
      <c r="J321" s="134" t="s">
        <v>40</v>
      </c>
      <c r="K321" s="135"/>
      <c r="L321" s="135"/>
      <c r="M321" s="135"/>
      <c r="N321" s="135"/>
      <c r="O321" s="135"/>
      <c r="P321" s="136"/>
      <c r="Q321" s="116"/>
      <c r="R321" s="117"/>
      <c r="S321" s="117"/>
      <c r="T321" s="117"/>
      <c r="U321" s="117"/>
      <c r="V321" s="117"/>
      <c r="W321" s="117"/>
      <c r="X321" s="117"/>
      <c r="Y321" s="118"/>
      <c r="Z321" s="25"/>
      <c r="AA321" s="24"/>
      <c r="AB321" s="82" t="str">
        <f t="shared" si="1"/>
        <v/>
      </c>
    </row>
    <row r="322" spans="1:28" ht="20.100000000000001" customHeight="1" x14ac:dyDescent="0.15">
      <c r="A322" s="6"/>
      <c r="B322" s="6"/>
      <c r="C322" s="20"/>
      <c r="D322" s="219"/>
      <c r="E322" s="207"/>
      <c r="F322" s="223"/>
      <c r="G322" s="83">
        <v>2606</v>
      </c>
      <c r="H322" s="181"/>
      <c r="I322" s="182"/>
      <c r="J322" s="134" t="s">
        <v>23</v>
      </c>
      <c r="K322" s="135"/>
      <c r="L322" s="135"/>
      <c r="M322" s="135"/>
      <c r="N322" s="135"/>
      <c r="O322" s="135"/>
      <c r="P322" s="136"/>
      <c r="Q322" s="116"/>
      <c r="R322" s="117"/>
      <c r="S322" s="117"/>
      <c r="T322" s="117"/>
      <c r="U322" s="117"/>
      <c r="V322" s="117"/>
      <c r="W322" s="117"/>
      <c r="X322" s="117"/>
      <c r="Y322" s="118"/>
      <c r="Z322" s="25"/>
      <c r="AA322" s="24"/>
      <c r="AB322" s="82" t="str">
        <f t="shared" si="1"/>
        <v/>
      </c>
    </row>
    <row r="323" spans="1:28" ht="20.100000000000001" customHeight="1" x14ac:dyDescent="0.15">
      <c r="A323" s="6"/>
      <c r="B323" s="6"/>
      <c r="C323" s="20"/>
      <c r="D323" s="219"/>
      <c r="E323" s="207"/>
      <c r="F323" s="223"/>
      <c r="G323" s="83">
        <v>2607</v>
      </c>
      <c r="H323" s="181"/>
      <c r="I323" s="182"/>
      <c r="J323" s="134" t="s">
        <v>97</v>
      </c>
      <c r="K323" s="135"/>
      <c r="L323" s="135"/>
      <c r="M323" s="135"/>
      <c r="N323" s="135"/>
      <c r="O323" s="135"/>
      <c r="P323" s="136"/>
      <c r="Q323" s="116"/>
      <c r="R323" s="117"/>
      <c r="S323" s="117"/>
      <c r="T323" s="117"/>
      <c r="U323" s="117"/>
      <c r="V323" s="117"/>
      <c r="W323" s="117"/>
      <c r="X323" s="117"/>
      <c r="Y323" s="118"/>
      <c r="Z323" s="25"/>
      <c r="AA323" s="24"/>
      <c r="AB323" s="82" t="str">
        <f t="shared" si="1"/>
        <v/>
      </c>
    </row>
    <row r="324" spans="1:28" ht="20.100000000000001" customHeight="1" x14ac:dyDescent="0.15">
      <c r="A324" s="6"/>
      <c r="B324" s="6"/>
      <c r="C324" s="20"/>
      <c r="D324" s="219"/>
      <c r="E324" s="207"/>
      <c r="F324" s="223"/>
      <c r="G324" s="83">
        <v>2608</v>
      </c>
      <c r="H324" s="181"/>
      <c r="I324" s="182"/>
      <c r="J324" s="134" t="s">
        <v>354</v>
      </c>
      <c r="K324" s="135"/>
      <c r="L324" s="135"/>
      <c r="M324" s="135"/>
      <c r="N324" s="135"/>
      <c r="O324" s="135"/>
      <c r="P324" s="136"/>
      <c r="Q324" s="116"/>
      <c r="R324" s="117"/>
      <c r="S324" s="117"/>
      <c r="T324" s="117"/>
      <c r="U324" s="117"/>
      <c r="V324" s="117"/>
      <c r="W324" s="117"/>
      <c r="X324" s="117"/>
      <c r="Y324" s="118"/>
      <c r="Z324" s="25"/>
      <c r="AA324" s="24"/>
      <c r="AB324" s="82" t="str">
        <f t="shared" si="1"/>
        <v/>
      </c>
    </row>
    <row r="325" spans="1:28" ht="20.100000000000001" customHeight="1" x14ac:dyDescent="0.15">
      <c r="A325" s="6"/>
      <c r="B325" s="6"/>
      <c r="C325" s="20"/>
      <c r="D325" s="219"/>
      <c r="E325" s="207"/>
      <c r="F325" s="223"/>
      <c r="G325" s="83">
        <v>2609</v>
      </c>
      <c r="H325" s="181"/>
      <c r="I325" s="182"/>
      <c r="J325" s="134" t="s">
        <v>98</v>
      </c>
      <c r="K325" s="135"/>
      <c r="L325" s="135"/>
      <c r="M325" s="135"/>
      <c r="N325" s="135"/>
      <c r="O325" s="135"/>
      <c r="P325" s="136"/>
      <c r="Q325" s="116"/>
      <c r="R325" s="117"/>
      <c r="S325" s="117"/>
      <c r="T325" s="117"/>
      <c r="U325" s="117"/>
      <c r="V325" s="117"/>
      <c r="W325" s="117"/>
      <c r="X325" s="117"/>
      <c r="Y325" s="118"/>
      <c r="Z325" s="25"/>
      <c r="AA325" s="24"/>
      <c r="AB325" s="82" t="str">
        <f t="shared" si="1"/>
        <v/>
      </c>
    </row>
    <row r="326" spans="1:28" ht="20.100000000000001" customHeight="1" x14ac:dyDescent="0.15">
      <c r="A326" s="6"/>
      <c r="B326" s="6"/>
      <c r="C326" s="20"/>
      <c r="D326" s="219"/>
      <c r="E326" s="207"/>
      <c r="F326" s="223"/>
      <c r="G326" s="83">
        <v>2610</v>
      </c>
      <c r="H326" s="181"/>
      <c r="I326" s="182"/>
      <c r="J326" s="134" t="s">
        <v>99</v>
      </c>
      <c r="K326" s="135"/>
      <c r="L326" s="135"/>
      <c r="M326" s="135"/>
      <c r="N326" s="135"/>
      <c r="O326" s="135"/>
      <c r="P326" s="136"/>
      <c r="Q326" s="116"/>
      <c r="R326" s="117"/>
      <c r="S326" s="117"/>
      <c r="T326" s="117"/>
      <c r="U326" s="117"/>
      <c r="V326" s="117"/>
      <c r="W326" s="117"/>
      <c r="X326" s="117"/>
      <c r="Y326" s="118"/>
      <c r="Z326" s="25"/>
      <c r="AA326" s="24"/>
      <c r="AB326" s="82" t="str">
        <f t="shared" si="1"/>
        <v/>
      </c>
    </row>
    <row r="327" spans="1:28" ht="20.100000000000001" customHeight="1" x14ac:dyDescent="0.15">
      <c r="A327" s="6"/>
      <c r="B327" s="6"/>
      <c r="C327" s="20"/>
      <c r="D327" s="220"/>
      <c r="E327" s="207"/>
      <c r="F327" s="223"/>
      <c r="G327" s="84">
        <v>2611</v>
      </c>
      <c r="H327" s="183"/>
      <c r="I327" s="184"/>
      <c r="J327" s="137" t="s">
        <v>100</v>
      </c>
      <c r="K327" s="138"/>
      <c r="L327" s="138"/>
      <c r="M327" s="138"/>
      <c r="N327" s="138"/>
      <c r="O327" s="138"/>
      <c r="P327" s="139"/>
      <c r="Q327" s="119"/>
      <c r="R327" s="120"/>
      <c r="S327" s="120"/>
      <c r="T327" s="120"/>
      <c r="U327" s="120"/>
      <c r="V327" s="120"/>
      <c r="W327" s="120"/>
      <c r="X327" s="120"/>
      <c r="Y327" s="121"/>
      <c r="Z327" s="25"/>
      <c r="AA327" s="24"/>
      <c r="AB327" s="82" t="str">
        <f t="shared" si="1"/>
        <v/>
      </c>
    </row>
    <row r="328" spans="1:28" ht="20.100000000000001" customHeight="1" x14ac:dyDescent="0.15">
      <c r="A328" s="6"/>
      <c r="B328" s="6"/>
      <c r="C328" s="20"/>
      <c r="D328" s="218">
        <v>27</v>
      </c>
      <c r="E328" s="205" t="s">
        <v>192</v>
      </c>
      <c r="F328" s="222"/>
      <c r="G328" s="81">
        <v>2701</v>
      </c>
      <c r="H328" s="179"/>
      <c r="I328" s="180"/>
      <c r="J328" s="140" t="s">
        <v>41</v>
      </c>
      <c r="K328" s="141"/>
      <c r="L328" s="141"/>
      <c r="M328" s="141"/>
      <c r="N328" s="141"/>
      <c r="O328" s="141"/>
      <c r="P328" s="142"/>
      <c r="Q328" s="125"/>
      <c r="R328" s="126"/>
      <c r="S328" s="126"/>
      <c r="T328" s="126"/>
      <c r="U328" s="126"/>
      <c r="V328" s="126"/>
      <c r="W328" s="126"/>
      <c r="X328" s="126"/>
      <c r="Y328" s="127"/>
      <c r="Z328" s="25"/>
      <c r="AA328" s="24"/>
      <c r="AB328" s="82" t="str">
        <f t="shared" si="1"/>
        <v/>
      </c>
    </row>
    <row r="329" spans="1:28" ht="20.100000000000001" customHeight="1" x14ac:dyDescent="0.15">
      <c r="A329" s="6"/>
      <c r="B329" s="6"/>
      <c r="C329" s="20"/>
      <c r="D329" s="219"/>
      <c r="E329" s="207"/>
      <c r="F329" s="223"/>
      <c r="G329" s="83">
        <v>2702</v>
      </c>
      <c r="H329" s="181"/>
      <c r="I329" s="182"/>
      <c r="J329" s="134" t="s">
        <v>101</v>
      </c>
      <c r="K329" s="135"/>
      <c r="L329" s="135"/>
      <c r="M329" s="135"/>
      <c r="N329" s="135"/>
      <c r="O329" s="135"/>
      <c r="P329" s="136"/>
      <c r="Q329" s="116"/>
      <c r="R329" s="117"/>
      <c r="S329" s="117"/>
      <c r="T329" s="117"/>
      <c r="U329" s="117"/>
      <c r="V329" s="117"/>
      <c r="W329" s="117"/>
      <c r="X329" s="117"/>
      <c r="Y329" s="118"/>
      <c r="Z329" s="25"/>
      <c r="AA329" s="24"/>
      <c r="AB329" s="82" t="str">
        <f t="shared" si="1"/>
        <v/>
      </c>
    </row>
    <row r="330" spans="1:28" ht="20.100000000000001" customHeight="1" x14ac:dyDescent="0.15">
      <c r="A330" s="6"/>
      <c r="B330" s="6"/>
      <c r="C330" s="20"/>
      <c r="D330" s="219"/>
      <c r="E330" s="207"/>
      <c r="F330" s="223"/>
      <c r="G330" s="83">
        <v>2703</v>
      </c>
      <c r="H330" s="181"/>
      <c r="I330" s="182"/>
      <c r="J330" s="134" t="s">
        <v>102</v>
      </c>
      <c r="K330" s="135"/>
      <c r="L330" s="135"/>
      <c r="M330" s="135"/>
      <c r="N330" s="135"/>
      <c r="O330" s="135"/>
      <c r="P330" s="136"/>
      <c r="Q330" s="116"/>
      <c r="R330" s="117"/>
      <c r="S330" s="117"/>
      <c r="T330" s="117"/>
      <c r="U330" s="117"/>
      <c r="V330" s="117"/>
      <c r="W330" s="117"/>
      <c r="X330" s="117"/>
      <c r="Y330" s="118"/>
      <c r="Z330" s="25"/>
      <c r="AA330" s="24"/>
      <c r="AB330" s="82" t="str">
        <f t="shared" si="1"/>
        <v/>
      </c>
    </row>
    <row r="331" spans="1:28" ht="20.100000000000001" customHeight="1" x14ac:dyDescent="0.15">
      <c r="A331" s="6"/>
      <c r="B331" s="6"/>
      <c r="C331" s="20"/>
      <c r="D331" s="219"/>
      <c r="E331" s="207"/>
      <c r="F331" s="223"/>
      <c r="G331" s="83">
        <v>2704</v>
      </c>
      <c r="H331" s="181"/>
      <c r="I331" s="182"/>
      <c r="J331" s="134" t="s">
        <v>103</v>
      </c>
      <c r="K331" s="135"/>
      <c r="L331" s="135"/>
      <c r="M331" s="135"/>
      <c r="N331" s="135"/>
      <c r="O331" s="135"/>
      <c r="P331" s="136"/>
      <c r="Q331" s="116"/>
      <c r="R331" s="117"/>
      <c r="S331" s="117"/>
      <c r="T331" s="117"/>
      <c r="U331" s="117"/>
      <c r="V331" s="117"/>
      <c r="W331" s="117"/>
      <c r="X331" s="117"/>
      <c r="Y331" s="118"/>
      <c r="Z331" s="25"/>
      <c r="AA331" s="24"/>
      <c r="AB331" s="82" t="str">
        <f t="shared" si="1"/>
        <v/>
      </c>
    </row>
    <row r="332" spans="1:28" ht="20.100000000000001" customHeight="1" x14ac:dyDescent="0.15">
      <c r="A332" s="6"/>
      <c r="B332" s="6"/>
      <c r="C332" s="20"/>
      <c r="D332" s="219"/>
      <c r="E332" s="207"/>
      <c r="F332" s="223"/>
      <c r="G332" s="83">
        <v>2705</v>
      </c>
      <c r="H332" s="181"/>
      <c r="I332" s="182"/>
      <c r="J332" s="134" t="s">
        <v>104</v>
      </c>
      <c r="K332" s="135"/>
      <c r="L332" s="135"/>
      <c r="M332" s="135"/>
      <c r="N332" s="135"/>
      <c r="O332" s="135"/>
      <c r="P332" s="136"/>
      <c r="Q332" s="116"/>
      <c r="R332" s="117"/>
      <c r="S332" s="117"/>
      <c r="T332" s="117"/>
      <c r="U332" s="117"/>
      <c r="V332" s="117"/>
      <c r="W332" s="117"/>
      <c r="X332" s="117"/>
      <c r="Y332" s="118"/>
      <c r="Z332" s="25"/>
      <c r="AA332" s="24"/>
      <c r="AB332" s="82" t="str">
        <f t="shared" si="1"/>
        <v/>
      </c>
    </row>
    <row r="333" spans="1:28" ht="20.100000000000001" customHeight="1" x14ac:dyDescent="0.15">
      <c r="A333" s="6"/>
      <c r="B333" s="6"/>
      <c r="C333" s="20"/>
      <c r="D333" s="220"/>
      <c r="E333" s="209"/>
      <c r="F333" s="224"/>
      <c r="G333" s="84">
        <v>2706</v>
      </c>
      <c r="H333" s="183"/>
      <c r="I333" s="184"/>
      <c r="J333" s="137" t="s">
        <v>105</v>
      </c>
      <c r="K333" s="138"/>
      <c r="L333" s="138"/>
      <c r="M333" s="138"/>
      <c r="N333" s="138"/>
      <c r="O333" s="138"/>
      <c r="P333" s="139"/>
      <c r="Q333" s="119"/>
      <c r="R333" s="120"/>
      <c r="S333" s="120"/>
      <c r="T333" s="120"/>
      <c r="U333" s="120"/>
      <c r="V333" s="120"/>
      <c r="W333" s="120"/>
      <c r="X333" s="120"/>
      <c r="Y333" s="121"/>
      <c r="Z333" s="25"/>
      <c r="AA333" s="24"/>
      <c r="AB333" s="82" t="str">
        <f t="shared" si="1"/>
        <v/>
      </c>
    </row>
    <row r="334" spans="1:28" ht="20.100000000000001" customHeight="1" x14ac:dyDescent="0.15">
      <c r="A334" s="6"/>
      <c r="B334" s="6"/>
      <c r="C334" s="20"/>
      <c r="D334" s="218">
        <v>28</v>
      </c>
      <c r="E334" s="205" t="s">
        <v>193</v>
      </c>
      <c r="F334" s="222"/>
      <c r="G334" s="81">
        <v>2801</v>
      </c>
      <c r="H334" s="179"/>
      <c r="I334" s="180"/>
      <c r="J334" s="140" t="s">
        <v>42</v>
      </c>
      <c r="K334" s="141"/>
      <c r="L334" s="141"/>
      <c r="M334" s="141"/>
      <c r="N334" s="141"/>
      <c r="O334" s="141"/>
      <c r="P334" s="142"/>
      <c r="Q334" s="125"/>
      <c r="R334" s="126"/>
      <c r="S334" s="126"/>
      <c r="T334" s="126"/>
      <c r="U334" s="126"/>
      <c r="V334" s="126"/>
      <c r="W334" s="126"/>
      <c r="X334" s="126"/>
      <c r="Y334" s="127"/>
      <c r="Z334" s="33"/>
      <c r="AA334" s="24"/>
      <c r="AB334" s="82" t="str">
        <f t="shared" si="1"/>
        <v/>
      </c>
    </row>
    <row r="335" spans="1:28" ht="20.100000000000001" customHeight="1" x14ac:dyDescent="0.15">
      <c r="A335" s="6"/>
      <c r="B335" s="6"/>
      <c r="C335" s="20"/>
      <c r="D335" s="219"/>
      <c r="E335" s="207"/>
      <c r="F335" s="223"/>
      <c r="G335" s="83">
        <v>2802</v>
      </c>
      <c r="H335" s="181"/>
      <c r="I335" s="182"/>
      <c r="J335" s="134" t="s">
        <v>43</v>
      </c>
      <c r="K335" s="135"/>
      <c r="L335" s="135"/>
      <c r="M335" s="135"/>
      <c r="N335" s="135"/>
      <c r="O335" s="135"/>
      <c r="P335" s="136"/>
      <c r="Q335" s="116"/>
      <c r="R335" s="117"/>
      <c r="S335" s="117"/>
      <c r="T335" s="117"/>
      <c r="U335" s="117"/>
      <c r="V335" s="117"/>
      <c r="W335" s="117"/>
      <c r="X335" s="117"/>
      <c r="Y335" s="118"/>
      <c r="Z335" s="33"/>
      <c r="AA335" s="24"/>
      <c r="AB335" s="82" t="str">
        <f t="shared" si="1"/>
        <v/>
      </c>
    </row>
    <row r="336" spans="1:28" ht="20.100000000000001" customHeight="1" x14ac:dyDescent="0.15">
      <c r="A336" s="6"/>
      <c r="B336" s="6"/>
      <c r="C336" s="20"/>
      <c r="D336" s="219"/>
      <c r="E336" s="207"/>
      <c r="F336" s="223"/>
      <c r="G336" s="83">
        <v>2803</v>
      </c>
      <c r="H336" s="181"/>
      <c r="I336" s="182"/>
      <c r="J336" s="134" t="s">
        <v>44</v>
      </c>
      <c r="K336" s="135"/>
      <c r="L336" s="135"/>
      <c r="M336" s="135"/>
      <c r="N336" s="135"/>
      <c r="O336" s="135"/>
      <c r="P336" s="136"/>
      <c r="Q336" s="116"/>
      <c r="R336" s="117"/>
      <c r="S336" s="117"/>
      <c r="T336" s="117"/>
      <c r="U336" s="117"/>
      <c r="V336" s="117"/>
      <c r="W336" s="117"/>
      <c r="X336" s="117"/>
      <c r="Y336" s="118"/>
      <c r="Z336" s="33"/>
      <c r="AA336" s="24"/>
      <c r="AB336" s="82" t="str">
        <f t="shared" si="1"/>
        <v/>
      </c>
    </row>
    <row r="337" spans="1:28" ht="20.100000000000001" customHeight="1" x14ac:dyDescent="0.15">
      <c r="A337" s="6"/>
      <c r="B337" s="6"/>
      <c r="C337" s="20"/>
      <c r="D337" s="219"/>
      <c r="E337" s="207"/>
      <c r="F337" s="223"/>
      <c r="G337" s="83">
        <v>2804</v>
      </c>
      <c r="H337" s="181"/>
      <c r="I337" s="182"/>
      <c r="J337" s="134" t="s">
        <v>106</v>
      </c>
      <c r="K337" s="135"/>
      <c r="L337" s="135"/>
      <c r="M337" s="135"/>
      <c r="N337" s="135"/>
      <c r="O337" s="135"/>
      <c r="P337" s="136"/>
      <c r="Q337" s="116"/>
      <c r="R337" s="117"/>
      <c r="S337" s="117"/>
      <c r="T337" s="117"/>
      <c r="U337" s="117"/>
      <c r="V337" s="117"/>
      <c r="W337" s="117"/>
      <c r="X337" s="117"/>
      <c r="Y337" s="118"/>
      <c r="Z337" s="33"/>
      <c r="AA337" s="24"/>
      <c r="AB337" s="82" t="str">
        <f t="shared" si="1"/>
        <v/>
      </c>
    </row>
    <row r="338" spans="1:28" ht="20.100000000000001" customHeight="1" x14ac:dyDescent="0.15">
      <c r="A338" s="6"/>
      <c r="B338" s="6"/>
      <c r="C338" s="20"/>
      <c r="D338" s="219"/>
      <c r="E338" s="207"/>
      <c r="F338" s="223"/>
      <c r="G338" s="83">
        <v>2805</v>
      </c>
      <c r="H338" s="181"/>
      <c r="I338" s="182"/>
      <c r="J338" s="134" t="s">
        <v>107</v>
      </c>
      <c r="K338" s="135"/>
      <c r="L338" s="135"/>
      <c r="M338" s="135"/>
      <c r="N338" s="135"/>
      <c r="O338" s="135"/>
      <c r="P338" s="136"/>
      <c r="Q338" s="116"/>
      <c r="R338" s="117"/>
      <c r="S338" s="117"/>
      <c r="T338" s="117"/>
      <c r="U338" s="117"/>
      <c r="V338" s="117"/>
      <c r="W338" s="117"/>
      <c r="X338" s="117"/>
      <c r="Y338" s="118"/>
      <c r="Z338" s="33"/>
      <c r="AA338" s="24"/>
      <c r="AB338" s="82" t="str">
        <f t="shared" si="1"/>
        <v/>
      </c>
    </row>
    <row r="339" spans="1:28" ht="20.100000000000001" customHeight="1" x14ac:dyDescent="0.15">
      <c r="A339" s="6"/>
      <c r="B339" s="6"/>
      <c r="C339" s="20"/>
      <c r="D339" s="219"/>
      <c r="E339" s="207"/>
      <c r="F339" s="223"/>
      <c r="G339" s="83">
        <v>2806</v>
      </c>
      <c r="H339" s="181"/>
      <c r="I339" s="182"/>
      <c r="J339" s="134" t="s">
        <v>108</v>
      </c>
      <c r="K339" s="135"/>
      <c r="L339" s="135"/>
      <c r="M339" s="135"/>
      <c r="N339" s="135"/>
      <c r="O339" s="135"/>
      <c r="P339" s="136"/>
      <c r="Q339" s="116"/>
      <c r="R339" s="117"/>
      <c r="S339" s="117"/>
      <c r="T339" s="117"/>
      <c r="U339" s="117"/>
      <c r="V339" s="117"/>
      <c r="W339" s="117"/>
      <c r="X339" s="117"/>
      <c r="Y339" s="118"/>
      <c r="Z339" s="33"/>
      <c r="AA339" s="24"/>
      <c r="AB339" s="82" t="str">
        <f t="shared" si="1"/>
        <v/>
      </c>
    </row>
    <row r="340" spans="1:28" ht="20.100000000000001" customHeight="1" x14ac:dyDescent="0.15">
      <c r="A340" s="6"/>
      <c r="B340" s="6"/>
      <c r="C340" s="20"/>
      <c r="D340" s="220"/>
      <c r="E340" s="209"/>
      <c r="F340" s="224"/>
      <c r="G340" s="84">
        <v>2807</v>
      </c>
      <c r="H340" s="183"/>
      <c r="I340" s="184"/>
      <c r="J340" s="137" t="s">
        <v>109</v>
      </c>
      <c r="K340" s="138"/>
      <c r="L340" s="138"/>
      <c r="M340" s="138"/>
      <c r="N340" s="138"/>
      <c r="O340" s="138"/>
      <c r="P340" s="139"/>
      <c r="Q340" s="119"/>
      <c r="R340" s="120"/>
      <c r="S340" s="120"/>
      <c r="T340" s="120"/>
      <c r="U340" s="120"/>
      <c r="V340" s="120"/>
      <c r="W340" s="120"/>
      <c r="X340" s="120"/>
      <c r="Y340" s="121"/>
      <c r="Z340" s="25"/>
      <c r="AA340" s="24"/>
      <c r="AB340" s="82" t="str">
        <f t="shared" si="1"/>
        <v/>
      </c>
    </row>
    <row r="341" spans="1:28" ht="20.100000000000001" customHeight="1" x14ac:dyDescent="0.15">
      <c r="A341" s="6"/>
      <c r="B341" s="6"/>
      <c r="C341" s="20"/>
      <c r="D341" s="218">
        <v>29</v>
      </c>
      <c r="E341" s="205" t="s">
        <v>194</v>
      </c>
      <c r="F341" s="222"/>
      <c r="G341" s="81">
        <v>2901</v>
      </c>
      <c r="H341" s="179"/>
      <c r="I341" s="180"/>
      <c r="J341" s="140" t="s">
        <v>322</v>
      </c>
      <c r="K341" s="141"/>
      <c r="L341" s="141"/>
      <c r="M341" s="141"/>
      <c r="N341" s="141"/>
      <c r="O341" s="141"/>
      <c r="P341" s="142"/>
      <c r="Q341" s="125" t="s">
        <v>195</v>
      </c>
      <c r="R341" s="126"/>
      <c r="S341" s="126"/>
      <c r="T341" s="126"/>
      <c r="U341" s="126"/>
      <c r="V341" s="126"/>
      <c r="W341" s="126"/>
      <c r="X341" s="126"/>
      <c r="Y341" s="127"/>
      <c r="Z341" s="33"/>
      <c r="AA341" s="24"/>
      <c r="AB341" s="82" t="str">
        <f t="shared" si="1"/>
        <v/>
      </c>
    </row>
    <row r="342" spans="1:28" ht="20.100000000000001" customHeight="1" x14ac:dyDescent="0.15">
      <c r="A342" s="6"/>
      <c r="B342" s="6"/>
      <c r="C342" s="20"/>
      <c r="D342" s="219"/>
      <c r="E342" s="207"/>
      <c r="F342" s="223"/>
      <c r="G342" s="83">
        <v>2902</v>
      </c>
      <c r="H342" s="181"/>
      <c r="I342" s="182"/>
      <c r="J342" s="134" t="s">
        <v>45</v>
      </c>
      <c r="K342" s="135"/>
      <c r="L342" s="135"/>
      <c r="M342" s="135"/>
      <c r="N342" s="135"/>
      <c r="O342" s="135"/>
      <c r="P342" s="136"/>
      <c r="Q342" s="116"/>
      <c r="R342" s="117"/>
      <c r="S342" s="117"/>
      <c r="T342" s="117"/>
      <c r="U342" s="117"/>
      <c r="V342" s="117"/>
      <c r="W342" s="117"/>
      <c r="X342" s="117"/>
      <c r="Y342" s="118"/>
      <c r="Z342" s="33"/>
      <c r="AA342" s="24"/>
      <c r="AB342" s="82" t="str">
        <f t="shared" si="1"/>
        <v/>
      </c>
    </row>
    <row r="343" spans="1:28" ht="20.100000000000001" customHeight="1" x14ac:dyDescent="0.15">
      <c r="A343" s="6"/>
      <c r="B343" s="6"/>
      <c r="C343" s="20"/>
      <c r="D343" s="219"/>
      <c r="E343" s="207"/>
      <c r="F343" s="223"/>
      <c r="G343" s="83">
        <v>2903</v>
      </c>
      <c r="H343" s="181"/>
      <c r="I343" s="182"/>
      <c r="J343" s="134" t="s">
        <v>46</v>
      </c>
      <c r="K343" s="135"/>
      <c r="L343" s="135"/>
      <c r="M343" s="135"/>
      <c r="N343" s="135"/>
      <c r="O343" s="135"/>
      <c r="P343" s="136"/>
      <c r="Q343" s="116"/>
      <c r="R343" s="117"/>
      <c r="S343" s="117"/>
      <c r="T343" s="117"/>
      <c r="U343" s="117"/>
      <c r="V343" s="117"/>
      <c r="W343" s="117"/>
      <c r="X343" s="117"/>
      <c r="Y343" s="118"/>
      <c r="Z343" s="33"/>
      <c r="AA343" s="24"/>
      <c r="AB343" s="82" t="str">
        <f t="shared" ref="AB343:AB372" si="2">IF(H343="○",J343&amp;"、","")</f>
        <v/>
      </c>
    </row>
    <row r="344" spans="1:28" ht="20.100000000000001" customHeight="1" x14ac:dyDescent="0.15">
      <c r="A344" s="6"/>
      <c r="B344" s="6"/>
      <c r="C344" s="20"/>
      <c r="D344" s="219"/>
      <c r="E344" s="207"/>
      <c r="F344" s="223"/>
      <c r="G344" s="83">
        <v>2904</v>
      </c>
      <c r="H344" s="181"/>
      <c r="I344" s="182"/>
      <c r="J344" s="134" t="s">
        <v>47</v>
      </c>
      <c r="K344" s="135"/>
      <c r="L344" s="135"/>
      <c r="M344" s="135"/>
      <c r="N344" s="135"/>
      <c r="O344" s="135"/>
      <c r="P344" s="136"/>
      <c r="Q344" s="116"/>
      <c r="R344" s="117"/>
      <c r="S344" s="117"/>
      <c r="T344" s="117"/>
      <c r="U344" s="117"/>
      <c r="V344" s="117"/>
      <c r="W344" s="117"/>
      <c r="X344" s="117"/>
      <c r="Y344" s="118"/>
      <c r="Z344" s="33"/>
      <c r="AA344" s="24"/>
      <c r="AB344" s="82" t="str">
        <f t="shared" si="2"/>
        <v/>
      </c>
    </row>
    <row r="345" spans="1:28" ht="20.100000000000001" customHeight="1" x14ac:dyDescent="0.15">
      <c r="A345" s="6"/>
      <c r="B345" s="6"/>
      <c r="C345" s="20"/>
      <c r="D345" s="219"/>
      <c r="E345" s="207"/>
      <c r="F345" s="223"/>
      <c r="G345" s="83">
        <v>2905</v>
      </c>
      <c r="H345" s="181"/>
      <c r="I345" s="182"/>
      <c r="J345" s="134" t="s">
        <v>48</v>
      </c>
      <c r="K345" s="135"/>
      <c r="L345" s="135"/>
      <c r="M345" s="135"/>
      <c r="N345" s="135"/>
      <c r="O345" s="135"/>
      <c r="P345" s="136"/>
      <c r="Q345" s="116"/>
      <c r="R345" s="117"/>
      <c r="S345" s="117"/>
      <c r="T345" s="117"/>
      <c r="U345" s="117"/>
      <c r="V345" s="117"/>
      <c r="W345" s="117"/>
      <c r="X345" s="117"/>
      <c r="Y345" s="118"/>
      <c r="Z345" s="33"/>
      <c r="AA345" s="24"/>
      <c r="AB345" s="82" t="str">
        <f t="shared" si="2"/>
        <v/>
      </c>
    </row>
    <row r="346" spans="1:28" ht="30" customHeight="1" x14ac:dyDescent="0.15">
      <c r="A346" s="6"/>
      <c r="B346" s="6"/>
      <c r="C346" s="20"/>
      <c r="D346" s="219"/>
      <c r="E346" s="207"/>
      <c r="F346" s="223"/>
      <c r="G346" s="83">
        <v>2906</v>
      </c>
      <c r="H346" s="181"/>
      <c r="I346" s="182"/>
      <c r="J346" s="134" t="s">
        <v>323</v>
      </c>
      <c r="K346" s="135"/>
      <c r="L346" s="135"/>
      <c r="M346" s="135"/>
      <c r="N346" s="135"/>
      <c r="O346" s="135"/>
      <c r="P346" s="136"/>
      <c r="Q346" s="170" t="s">
        <v>196</v>
      </c>
      <c r="R346" s="171"/>
      <c r="S346" s="171"/>
      <c r="T346" s="171"/>
      <c r="U346" s="171"/>
      <c r="V346" s="171"/>
      <c r="W346" s="171"/>
      <c r="X346" s="171"/>
      <c r="Y346" s="172"/>
      <c r="Z346" s="33"/>
      <c r="AA346" s="24"/>
      <c r="AB346" s="82" t="str">
        <f t="shared" si="2"/>
        <v/>
      </c>
    </row>
    <row r="347" spans="1:28" ht="20.100000000000001" customHeight="1" x14ac:dyDescent="0.15">
      <c r="A347" s="6"/>
      <c r="B347" s="6"/>
      <c r="C347" s="20"/>
      <c r="D347" s="219"/>
      <c r="E347" s="207"/>
      <c r="F347" s="223"/>
      <c r="G347" s="83">
        <v>2907</v>
      </c>
      <c r="H347" s="181"/>
      <c r="I347" s="182"/>
      <c r="J347" s="134" t="s">
        <v>49</v>
      </c>
      <c r="K347" s="135"/>
      <c r="L347" s="135"/>
      <c r="M347" s="135"/>
      <c r="N347" s="135"/>
      <c r="O347" s="135"/>
      <c r="P347" s="136"/>
      <c r="Q347" s="116"/>
      <c r="R347" s="117"/>
      <c r="S347" s="117"/>
      <c r="T347" s="117"/>
      <c r="U347" s="117"/>
      <c r="V347" s="117"/>
      <c r="W347" s="117"/>
      <c r="X347" s="117"/>
      <c r="Y347" s="118"/>
      <c r="Z347" s="33"/>
      <c r="AA347" s="24"/>
      <c r="AB347" s="82" t="str">
        <f t="shared" si="2"/>
        <v/>
      </c>
    </row>
    <row r="348" spans="1:28" ht="20.100000000000001" customHeight="1" x14ac:dyDescent="0.15">
      <c r="A348" s="6"/>
      <c r="B348" s="6"/>
      <c r="C348" s="20"/>
      <c r="D348" s="219"/>
      <c r="E348" s="207"/>
      <c r="F348" s="223"/>
      <c r="G348" s="83">
        <v>2908</v>
      </c>
      <c r="H348" s="181"/>
      <c r="I348" s="182"/>
      <c r="J348" s="134" t="s">
        <v>324</v>
      </c>
      <c r="K348" s="135"/>
      <c r="L348" s="135"/>
      <c r="M348" s="135"/>
      <c r="N348" s="135"/>
      <c r="O348" s="135"/>
      <c r="P348" s="136"/>
      <c r="Q348" s="116" t="s">
        <v>197</v>
      </c>
      <c r="R348" s="117"/>
      <c r="S348" s="117"/>
      <c r="T348" s="117"/>
      <c r="U348" s="117"/>
      <c r="V348" s="117"/>
      <c r="W348" s="117"/>
      <c r="X348" s="117"/>
      <c r="Y348" s="118"/>
      <c r="Z348" s="33"/>
      <c r="AA348" s="24"/>
      <c r="AB348" s="82" t="str">
        <f t="shared" si="2"/>
        <v/>
      </c>
    </row>
    <row r="349" spans="1:28" ht="20.100000000000001" customHeight="1" x14ac:dyDescent="0.15">
      <c r="A349" s="6"/>
      <c r="B349" s="6"/>
      <c r="C349" s="20"/>
      <c r="D349" s="219"/>
      <c r="E349" s="207"/>
      <c r="F349" s="223"/>
      <c r="G349" s="83">
        <v>2909</v>
      </c>
      <c r="H349" s="181"/>
      <c r="I349" s="182"/>
      <c r="J349" s="134" t="s">
        <v>325</v>
      </c>
      <c r="K349" s="135"/>
      <c r="L349" s="135"/>
      <c r="M349" s="135"/>
      <c r="N349" s="135"/>
      <c r="O349" s="135"/>
      <c r="P349" s="136"/>
      <c r="Q349" s="116" t="s">
        <v>198</v>
      </c>
      <c r="R349" s="117"/>
      <c r="S349" s="117"/>
      <c r="T349" s="117"/>
      <c r="U349" s="117"/>
      <c r="V349" s="117"/>
      <c r="W349" s="117"/>
      <c r="X349" s="117"/>
      <c r="Y349" s="118"/>
      <c r="Z349" s="33"/>
      <c r="AA349" s="24"/>
      <c r="AB349" s="82" t="str">
        <f t="shared" si="2"/>
        <v/>
      </c>
    </row>
    <row r="350" spans="1:28" ht="20.100000000000001" customHeight="1" x14ac:dyDescent="0.15">
      <c r="A350" s="6"/>
      <c r="B350" s="6"/>
      <c r="C350" s="20"/>
      <c r="D350" s="220"/>
      <c r="E350" s="209"/>
      <c r="F350" s="224"/>
      <c r="G350" s="84">
        <v>2910</v>
      </c>
      <c r="H350" s="183"/>
      <c r="I350" s="184"/>
      <c r="J350" s="137" t="s">
        <v>326</v>
      </c>
      <c r="K350" s="138"/>
      <c r="L350" s="138"/>
      <c r="M350" s="138"/>
      <c r="N350" s="138"/>
      <c r="O350" s="138"/>
      <c r="P350" s="139"/>
      <c r="Q350" s="119" t="s">
        <v>198</v>
      </c>
      <c r="R350" s="120"/>
      <c r="S350" s="120"/>
      <c r="T350" s="120"/>
      <c r="U350" s="120"/>
      <c r="V350" s="120"/>
      <c r="W350" s="120"/>
      <c r="X350" s="120"/>
      <c r="Y350" s="121"/>
      <c r="Z350" s="25"/>
      <c r="AA350" s="24"/>
      <c r="AB350" s="82" t="str">
        <f t="shared" si="2"/>
        <v/>
      </c>
    </row>
    <row r="351" spans="1:28" ht="20.100000000000001" customHeight="1" x14ac:dyDescent="0.15">
      <c r="A351" s="6"/>
      <c r="B351" s="6"/>
      <c r="C351" s="20"/>
      <c r="D351" s="218">
        <v>30</v>
      </c>
      <c r="E351" s="205" t="s">
        <v>199</v>
      </c>
      <c r="F351" s="222"/>
      <c r="G351" s="81">
        <v>3001</v>
      </c>
      <c r="H351" s="179"/>
      <c r="I351" s="180"/>
      <c r="J351" s="140" t="s">
        <v>50</v>
      </c>
      <c r="K351" s="141"/>
      <c r="L351" s="141"/>
      <c r="M351" s="141"/>
      <c r="N351" s="141"/>
      <c r="O351" s="141"/>
      <c r="P351" s="142"/>
      <c r="Q351" s="125"/>
      <c r="R351" s="126"/>
      <c r="S351" s="126"/>
      <c r="T351" s="126"/>
      <c r="U351" s="126"/>
      <c r="V351" s="126"/>
      <c r="W351" s="126"/>
      <c r="X351" s="126"/>
      <c r="Y351" s="127"/>
      <c r="Z351" s="25"/>
      <c r="AA351" s="24"/>
      <c r="AB351" s="82" t="str">
        <f t="shared" si="2"/>
        <v/>
      </c>
    </row>
    <row r="352" spans="1:28" ht="20.100000000000001" customHeight="1" x14ac:dyDescent="0.15">
      <c r="A352" s="6"/>
      <c r="B352" s="6"/>
      <c r="C352" s="20"/>
      <c r="D352" s="219"/>
      <c r="E352" s="207"/>
      <c r="F352" s="223"/>
      <c r="G352" s="83">
        <v>3002</v>
      </c>
      <c r="H352" s="181"/>
      <c r="I352" s="182"/>
      <c r="J352" s="134" t="s">
        <v>51</v>
      </c>
      <c r="K352" s="135"/>
      <c r="L352" s="135"/>
      <c r="M352" s="135"/>
      <c r="N352" s="135"/>
      <c r="O352" s="135"/>
      <c r="P352" s="136"/>
      <c r="Q352" s="116"/>
      <c r="R352" s="117"/>
      <c r="S352" s="117"/>
      <c r="T352" s="117"/>
      <c r="U352" s="117"/>
      <c r="V352" s="117"/>
      <c r="W352" s="117"/>
      <c r="X352" s="117"/>
      <c r="Y352" s="118"/>
      <c r="Z352" s="25"/>
      <c r="AA352" s="24"/>
      <c r="AB352" s="82" t="str">
        <f t="shared" si="2"/>
        <v/>
      </c>
    </row>
    <row r="353" spans="1:28" ht="20.100000000000001" customHeight="1" x14ac:dyDescent="0.15">
      <c r="A353" s="6"/>
      <c r="B353" s="6"/>
      <c r="C353" s="20"/>
      <c r="D353" s="219"/>
      <c r="E353" s="207"/>
      <c r="F353" s="223"/>
      <c r="G353" s="83">
        <v>3003</v>
      </c>
      <c r="H353" s="181"/>
      <c r="I353" s="182"/>
      <c r="J353" s="134" t="s">
        <v>52</v>
      </c>
      <c r="K353" s="135"/>
      <c r="L353" s="135"/>
      <c r="M353" s="135"/>
      <c r="N353" s="135"/>
      <c r="O353" s="135"/>
      <c r="P353" s="136"/>
      <c r="Q353" s="116"/>
      <c r="R353" s="117"/>
      <c r="S353" s="117"/>
      <c r="T353" s="117"/>
      <c r="U353" s="117"/>
      <c r="V353" s="117"/>
      <c r="W353" s="117"/>
      <c r="X353" s="117"/>
      <c r="Y353" s="118"/>
      <c r="Z353" s="25"/>
      <c r="AA353" s="24"/>
      <c r="AB353" s="82" t="str">
        <f t="shared" si="2"/>
        <v/>
      </c>
    </row>
    <row r="354" spans="1:28" ht="20.100000000000001" customHeight="1" x14ac:dyDescent="0.15">
      <c r="A354" s="6"/>
      <c r="B354" s="6"/>
      <c r="C354" s="20"/>
      <c r="D354" s="219"/>
      <c r="E354" s="207"/>
      <c r="F354" s="223"/>
      <c r="G354" s="83">
        <v>3004</v>
      </c>
      <c r="H354" s="181"/>
      <c r="I354" s="182"/>
      <c r="J354" s="134" t="s">
        <v>110</v>
      </c>
      <c r="K354" s="135"/>
      <c r="L354" s="135"/>
      <c r="M354" s="135"/>
      <c r="N354" s="135"/>
      <c r="O354" s="135"/>
      <c r="P354" s="136"/>
      <c r="Q354" s="116"/>
      <c r="R354" s="117"/>
      <c r="S354" s="117"/>
      <c r="T354" s="117"/>
      <c r="U354" s="117"/>
      <c r="V354" s="117"/>
      <c r="W354" s="117"/>
      <c r="X354" s="117"/>
      <c r="Y354" s="118"/>
      <c r="Z354" s="25"/>
      <c r="AA354" s="24"/>
      <c r="AB354" s="82" t="str">
        <f t="shared" si="2"/>
        <v/>
      </c>
    </row>
    <row r="355" spans="1:28" ht="20.100000000000001" customHeight="1" x14ac:dyDescent="0.15">
      <c r="A355" s="6"/>
      <c r="B355" s="6"/>
      <c r="C355" s="20"/>
      <c r="D355" s="219"/>
      <c r="E355" s="207"/>
      <c r="F355" s="223"/>
      <c r="G355" s="83">
        <v>3005</v>
      </c>
      <c r="H355" s="181"/>
      <c r="I355" s="182"/>
      <c r="J355" s="134" t="s">
        <v>53</v>
      </c>
      <c r="K355" s="135"/>
      <c r="L355" s="135"/>
      <c r="M355" s="135"/>
      <c r="N355" s="135"/>
      <c r="O355" s="135"/>
      <c r="P355" s="136"/>
      <c r="Q355" s="116"/>
      <c r="R355" s="117"/>
      <c r="S355" s="117"/>
      <c r="T355" s="117"/>
      <c r="U355" s="117"/>
      <c r="V355" s="117"/>
      <c r="W355" s="117"/>
      <c r="X355" s="117"/>
      <c r="Y355" s="118"/>
      <c r="Z355" s="25"/>
      <c r="AA355" s="24"/>
      <c r="AB355" s="82" t="str">
        <f t="shared" si="2"/>
        <v/>
      </c>
    </row>
    <row r="356" spans="1:28" ht="20.100000000000001" customHeight="1" x14ac:dyDescent="0.15">
      <c r="A356" s="6"/>
      <c r="B356" s="6"/>
      <c r="C356" s="20"/>
      <c r="D356" s="219"/>
      <c r="E356" s="207"/>
      <c r="F356" s="223"/>
      <c r="G356" s="83">
        <v>3006</v>
      </c>
      <c r="H356" s="181"/>
      <c r="I356" s="182"/>
      <c r="J356" s="134" t="s">
        <v>54</v>
      </c>
      <c r="K356" s="135"/>
      <c r="L356" s="135"/>
      <c r="M356" s="135"/>
      <c r="N356" s="135"/>
      <c r="O356" s="135"/>
      <c r="P356" s="136"/>
      <c r="Q356" s="116"/>
      <c r="R356" s="117"/>
      <c r="S356" s="117"/>
      <c r="T356" s="117"/>
      <c r="U356" s="117"/>
      <c r="V356" s="117"/>
      <c r="W356" s="117"/>
      <c r="X356" s="117"/>
      <c r="Y356" s="118"/>
      <c r="Z356" s="25"/>
      <c r="AA356" s="24"/>
      <c r="AB356" s="82" t="str">
        <f t="shared" si="2"/>
        <v/>
      </c>
    </row>
    <row r="357" spans="1:28" ht="20.100000000000001" customHeight="1" x14ac:dyDescent="0.15">
      <c r="A357" s="6"/>
      <c r="B357" s="6"/>
      <c r="C357" s="20"/>
      <c r="D357" s="219"/>
      <c r="E357" s="207"/>
      <c r="F357" s="223"/>
      <c r="G357" s="83">
        <v>3007</v>
      </c>
      <c r="H357" s="181"/>
      <c r="I357" s="182"/>
      <c r="J357" s="134" t="s">
        <v>55</v>
      </c>
      <c r="K357" s="135"/>
      <c r="L357" s="135"/>
      <c r="M357" s="135"/>
      <c r="N357" s="135"/>
      <c r="O357" s="135"/>
      <c r="P357" s="136"/>
      <c r="Q357" s="116"/>
      <c r="R357" s="117"/>
      <c r="S357" s="117"/>
      <c r="T357" s="117"/>
      <c r="U357" s="117"/>
      <c r="V357" s="117"/>
      <c r="W357" s="117"/>
      <c r="X357" s="117"/>
      <c r="Y357" s="118"/>
      <c r="Z357" s="25"/>
      <c r="AA357" s="24"/>
      <c r="AB357" s="82" t="str">
        <f t="shared" si="2"/>
        <v/>
      </c>
    </row>
    <row r="358" spans="1:28" ht="20.100000000000001" customHeight="1" x14ac:dyDescent="0.15">
      <c r="A358" s="6"/>
      <c r="B358" s="6"/>
      <c r="C358" s="20"/>
      <c r="D358" s="220"/>
      <c r="E358" s="209"/>
      <c r="F358" s="224"/>
      <c r="G358" s="84">
        <v>3008</v>
      </c>
      <c r="H358" s="183"/>
      <c r="I358" s="184"/>
      <c r="J358" s="137" t="s">
        <v>111</v>
      </c>
      <c r="K358" s="138"/>
      <c r="L358" s="138"/>
      <c r="M358" s="138"/>
      <c r="N358" s="138"/>
      <c r="O358" s="138"/>
      <c r="P358" s="139"/>
      <c r="Q358" s="119"/>
      <c r="R358" s="120"/>
      <c r="S358" s="120"/>
      <c r="T358" s="120"/>
      <c r="U358" s="120"/>
      <c r="V358" s="120"/>
      <c r="W358" s="120"/>
      <c r="X358" s="120"/>
      <c r="Y358" s="121"/>
      <c r="Z358" s="25"/>
      <c r="AA358" s="24"/>
      <c r="AB358" s="82" t="str">
        <f t="shared" si="2"/>
        <v/>
      </c>
    </row>
    <row r="359" spans="1:28" ht="20.100000000000001" customHeight="1" x14ac:dyDescent="0.15">
      <c r="A359" s="6"/>
      <c r="B359" s="6"/>
      <c r="C359" s="20"/>
      <c r="D359" s="218">
        <v>31</v>
      </c>
      <c r="E359" s="205" t="s">
        <v>200</v>
      </c>
      <c r="F359" s="222"/>
      <c r="G359" s="81">
        <v>3101</v>
      </c>
      <c r="H359" s="179"/>
      <c r="I359" s="180"/>
      <c r="J359" s="140" t="s">
        <v>205</v>
      </c>
      <c r="K359" s="141"/>
      <c r="L359" s="141"/>
      <c r="M359" s="141"/>
      <c r="N359" s="141"/>
      <c r="O359" s="141"/>
      <c r="P359" s="142"/>
      <c r="Q359" s="125" t="s">
        <v>201</v>
      </c>
      <c r="R359" s="126"/>
      <c r="S359" s="126"/>
      <c r="T359" s="126"/>
      <c r="U359" s="126"/>
      <c r="V359" s="126"/>
      <c r="W359" s="126"/>
      <c r="X359" s="126"/>
      <c r="Y359" s="127"/>
      <c r="Z359" s="25"/>
      <c r="AA359" s="24"/>
      <c r="AB359" s="82" t="str">
        <f t="shared" si="2"/>
        <v/>
      </c>
    </row>
    <row r="360" spans="1:28" ht="20.100000000000001" customHeight="1" x14ac:dyDescent="0.15">
      <c r="A360" s="6"/>
      <c r="B360" s="6"/>
      <c r="C360" s="20"/>
      <c r="D360" s="219"/>
      <c r="E360" s="207"/>
      <c r="F360" s="223"/>
      <c r="G360" s="83">
        <v>3102</v>
      </c>
      <c r="H360" s="181"/>
      <c r="I360" s="182"/>
      <c r="J360" s="134" t="s">
        <v>206</v>
      </c>
      <c r="K360" s="135"/>
      <c r="L360" s="135"/>
      <c r="M360" s="135"/>
      <c r="N360" s="135"/>
      <c r="O360" s="135"/>
      <c r="P360" s="136"/>
      <c r="Q360" s="116" t="s">
        <v>202</v>
      </c>
      <c r="R360" s="117"/>
      <c r="S360" s="117"/>
      <c r="T360" s="117"/>
      <c r="U360" s="117"/>
      <c r="V360" s="117"/>
      <c r="W360" s="117"/>
      <c r="X360" s="117"/>
      <c r="Y360" s="118"/>
      <c r="Z360" s="25"/>
      <c r="AA360" s="24"/>
      <c r="AB360" s="82" t="str">
        <f t="shared" si="2"/>
        <v/>
      </c>
    </row>
    <row r="361" spans="1:28" ht="20.100000000000001" customHeight="1" x14ac:dyDescent="0.15">
      <c r="A361" s="6"/>
      <c r="B361" s="6"/>
      <c r="C361" s="20"/>
      <c r="D361" s="219"/>
      <c r="E361" s="207"/>
      <c r="F361" s="223"/>
      <c r="G361" s="83">
        <v>3103</v>
      </c>
      <c r="H361" s="181"/>
      <c r="I361" s="182"/>
      <c r="J361" s="134" t="s">
        <v>57</v>
      </c>
      <c r="K361" s="135"/>
      <c r="L361" s="135"/>
      <c r="M361" s="135"/>
      <c r="N361" s="135"/>
      <c r="O361" s="135"/>
      <c r="P361" s="136"/>
      <c r="Q361" s="116"/>
      <c r="R361" s="117"/>
      <c r="S361" s="117"/>
      <c r="T361" s="117"/>
      <c r="U361" s="117"/>
      <c r="V361" s="117"/>
      <c r="W361" s="117"/>
      <c r="X361" s="117"/>
      <c r="Y361" s="118"/>
      <c r="Z361" s="25"/>
      <c r="AA361" s="24"/>
      <c r="AB361" s="82" t="str">
        <f t="shared" si="2"/>
        <v/>
      </c>
    </row>
    <row r="362" spans="1:28" ht="20.100000000000001" customHeight="1" x14ac:dyDescent="0.15">
      <c r="A362" s="6"/>
      <c r="B362" s="6"/>
      <c r="C362" s="20"/>
      <c r="D362" s="219"/>
      <c r="E362" s="207"/>
      <c r="F362" s="223"/>
      <c r="G362" s="83">
        <v>3104</v>
      </c>
      <c r="H362" s="181"/>
      <c r="I362" s="182"/>
      <c r="J362" s="134" t="s">
        <v>58</v>
      </c>
      <c r="K362" s="135"/>
      <c r="L362" s="135"/>
      <c r="M362" s="135"/>
      <c r="N362" s="135"/>
      <c r="O362" s="135"/>
      <c r="P362" s="136"/>
      <c r="Q362" s="116"/>
      <c r="R362" s="117"/>
      <c r="S362" s="117"/>
      <c r="T362" s="117"/>
      <c r="U362" s="117"/>
      <c r="V362" s="117"/>
      <c r="W362" s="117"/>
      <c r="X362" s="117"/>
      <c r="Y362" s="118"/>
      <c r="Z362" s="25"/>
      <c r="AA362" s="24"/>
      <c r="AB362" s="82" t="str">
        <f t="shared" si="2"/>
        <v/>
      </c>
    </row>
    <row r="363" spans="1:28" ht="20.100000000000001" customHeight="1" x14ac:dyDescent="0.15">
      <c r="A363" s="6"/>
      <c r="B363" s="6"/>
      <c r="C363" s="20"/>
      <c r="D363" s="219"/>
      <c r="E363" s="207"/>
      <c r="F363" s="223"/>
      <c r="G363" s="83">
        <v>3105</v>
      </c>
      <c r="H363" s="181"/>
      <c r="I363" s="182"/>
      <c r="J363" s="134" t="s">
        <v>56</v>
      </c>
      <c r="K363" s="135"/>
      <c r="L363" s="135"/>
      <c r="M363" s="135"/>
      <c r="N363" s="135"/>
      <c r="O363" s="135"/>
      <c r="P363" s="136"/>
      <c r="Q363" s="116"/>
      <c r="R363" s="117"/>
      <c r="S363" s="117"/>
      <c r="T363" s="117"/>
      <c r="U363" s="117"/>
      <c r="V363" s="117"/>
      <c r="W363" s="117"/>
      <c r="X363" s="117"/>
      <c r="Y363" s="118"/>
      <c r="Z363" s="25"/>
      <c r="AA363" s="24"/>
      <c r="AB363" s="82" t="str">
        <f t="shared" si="2"/>
        <v/>
      </c>
    </row>
    <row r="364" spans="1:28" ht="20.100000000000001" customHeight="1" x14ac:dyDescent="0.15">
      <c r="A364" s="6"/>
      <c r="B364" s="6"/>
      <c r="C364" s="20"/>
      <c r="D364" s="219"/>
      <c r="E364" s="207"/>
      <c r="F364" s="223"/>
      <c r="G364" s="83">
        <v>3106</v>
      </c>
      <c r="H364" s="181"/>
      <c r="I364" s="182"/>
      <c r="J364" s="134" t="s">
        <v>112</v>
      </c>
      <c r="K364" s="135"/>
      <c r="L364" s="135"/>
      <c r="M364" s="135"/>
      <c r="N364" s="135"/>
      <c r="O364" s="135"/>
      <c r="P364" s="136"/>
      <c r="Q364" s="116"/>
      <c r="R364" s="117"/>
      <c r="S364" s="117"/>
      <c r="T364" s="117"/>
      <c r="U364" s="117"/>
      <c r="V364" s="117"/>
      <c r="W364" s="117"/>
      <c r="X364" s="117"/>
      <c r="Y364" s="118"/>
      <c r="Z364" s="25"/>
      <c r="AA364" s="24"/>
      <c r="AB364" s="82" t="str">
        <f t="shared" si="2"/>
        <v/>
      </c>
    </row>
    <row r="365" spans="1:28" ht="20.100000000000001" customHeight="1" x14ac:dyDescent="0.15">
      <c r="A365" s="6"/>
      <c r="B365" s="6"/>
      <c r="C365" s="20"/>
      <c r="D365" s="219"/>
      <c r="E365" s="207"/>
      <c r="F365" s="223"/>
      <c r="G365" s="83">
        <v>3107</v>
      </c>
      <c r="H365" s="181"/>
      <c r="I365" s="182"/>
      <c r="J365" s="134" t="s">
        <v>113</v>
      </c>
      <c r="K365" s="135"/>
      <c r="L365" s="135"/>
      <c r="M365" s="135"/>
      <c r="N365" s="135"/>
      <c r="O365" s="135"/>
      <c r="P365" s="136"/>
      <c r="Q365" s="116"/>
      <c r="R365" s="117"/>
      <c r="S365" s="117"/>
      <c r="T365" s="117"/>
      <c r="U365" s="117"/>
      <c r="V365" s="117"/>
      <c r="W365" s="117"/>
      <c r="X365" s="117"/>
      <c r="Y365" s="118"/>
      <c r="Z365" s="25"/>
      <c r="AA365" s="24"/>
      <c r="AB365" s="82" t="str">
        <f t="shared" si="2"/>
        <v/>
      </c>
    </row>
    <row r="366" spans="1:28" ht="20.100000000000001" customHeight="1" x14ac:dyDescent="0.15">
      <c r="A366" s="6"/>
      <c r="B366" s="6"/>
      <c r="C366" s="20"/>
      <c r="D366" s="219"/>
      <c r="E366" s="207"/>
      <c r="F366" s="223"/>
      <c r="G366" s="83">
        <v>3108</v>
      </c>
      <c r="H366" s="181"/>
      <c r="I366" s="182"/>
      <c r="J366" s="134" t="s">
        <v>59</v>
      </c>
      <c r="K366" s="135"/>
      <c r="L366" s="135"/>
      <c r="M366" s="135"/>
      <c r="N366" s="135"/>
      <c r="O366" s="135"/>
      <c r="P366" s="136"/>
      <c r="Q366" s="116"/>
      <c r="R366" s="117"/>
      <c r="S366" s="117"/>
      <c r="T366" s="117"/>
      <c r="U366" s="117"/>
      <c r="V366" s="117"/>
      <c r="W366" s="117"/>
      <c r="X366" s="117"/>
      <c r="Y366" s="118"/>
      <c r="Z366" s="25"/>
      <c r="AA366" s="24"/>
      <c r="AB366" s="82" t="str">
        <f t="shared" si="2"/>
        <v/>
      </c>
    </row>
    <row r="367" spans="1:28" ht="20.100000000000001" customHeight="1" x14ac:dyDescent="0.15">
      <c r="A367" s="6"/>
      <c r="B367" s="6"/>
      <c r="C367" s="20"/>
      <c r="D367" s="219"/>
      <c r="E367" s="207"/>
      <c r="F367" s="223"/>
      <c r="G367" s="83">
        <v>3109</v>
      </c>
      <c r="H367" s="181"/>
      <c r="I367" s="182"/>
      <c r="J367" s="134" t="s">
        <v>60</v>
      </c>
      <c r="K367" s="135"/>
      <c r="L367" s="135"/>
      <c r="M367" s="135"/>
      <c r="N367" s="135"/>
      <c r="O367" s="135"/>
      <c r="P367" s="136"/>
      <c r="Q367" s="116"/>
      <c r="R367" s="117"/>
      <c r="S367" s="117"/>
      <c r="T367" s="117"/>
      <c r="U367" s="117"/>
      <c r="V367" s="117"/>
      <c r="W367" s="117"/>
      <c r="X367" s="117"/>
      <c r="Y367" s="118"/>
      <c r="Z367" s="25"/>
      <c r="AA367" s="24"/>
      <c r="AB367" s="82" t="str">
        <f t="shared" si="2"/>
        <v/>
      </c>
    </row>
    <row r="368" spans="1:28" ht="20.100000000000001" customHeight="1" x14ac:dyDescent="0.15">
      <c r="A368" s="6"/>
      <c r="B368" s="6"/>
      <c r="C368" s="20"/>
      <c r="D368" s="219"/>
      <c r="E368" s="207"/>
      <c r="F368" s="223"/>
      <c r="G368" s="83">
        <v>3110</v>
      </c>
      <c r="H368" s="181"/>
      <c r="I368" s="182"/>
      <c r="J368" s="134" t="s">
        <v>61</v>
      </c>
      <c r="K368" s="135"/>
      <c r="L368" s="135"/>
      <c r="M368" s="135"/>
      <c r="N368" s="135"/>
      <c r="O368" s="135"/>
      <c r="P368" s="136"/>
      <c r="Q368" s="116"/>
      <c r="R368" s="117"/>
      <c r="S368" s="117"/>
      <c r="T368" s="117"/>
      <c r="U368" s="117"/>
      <c r="V368" s="117"/>
      <c r="W368" s="117"/>
      <c r="X368" s="117"/>
      <c r="Y368" s="118"/>
      <c r="Z368" s="25"/>
      <c r="AA368" s="24"/>
      <c r="AB368" s="82" t="str">
        <f t="shared" si="2"/>
        <v/>
      </c>
    </row>
    <row r="369" spans="1:28" ht="20.100000000000001" customHeight="1" x14ac:dyDescent="0.15">
      <c r="A369" s="6"/>
      <c r="B369" s="6"/>
      <c r="C369" s="20"/>
      <c r="D369" s="219"/>
      <c r="E369" s="207"/>
      <c r="F369" s="223"/>
      <c r="G369" s="83">
        <v>3111</v>
      </c>
      <c r="H369" s="181"/>
      <c r="I369" s="182"/>
      <c r="J369" s="134" t="s">
        <v>62</v>
      </c>
      <c r="K369" s="135"/>
      <c r="L369" s="135"/>
      <c r="M369" s="135"/>
      <c r="N369" s="135"/>
      <c r="O369" s="135"/>
      <c r="P369" s="136"/>
      <c r="Q369" s="116"/>
      <c r="R369" s="117"/>
      <c r="S369" s="117"/>
      <c r="T369" s="117"/>
      <c r="U369" s="117"/>
      <c r="V369" s="117"/>
      <c r="W369" s="117"/>
      <c r="X369" s="117"/>
      <c r="Y369" s="118"/>
      <c r="Z369" s="25"/>
      <c r="AA369" s="24"/>
      <c r="AB369" s="82" t="str">
        <f t="shared" si="2"/>
        <v/>
      </c>
    </row>
    <row r="370" spans="1:28" ht="20.100000000000001" customHeight="1" x14ac:dyDescent="0.15">
      <c r="A370" s="6"/>
      <c r="B370" s="6"/>
      <c r="C370" s="20"/>
      <c r="D370" s="219"/>
      <c r="E370" s="207"/>
      <c r="F370" s="223"/>
      <c r="G370" s="83">
        <v>3112</v>
      </c>
      <c r="H370" s="181"/>
      <c r="I370" s="182"/>
      <c r="J370" s="134" t="s">
        <v>63</v>
      </c>
      <c r="K370" s="135"/>
      <c r="L370" s="135"/>
      <c r="M370" s="135"/>
      <c r="N370" s="135"/>
      <c r="O370" s="135"/>
      <c r="P370" s="136"/>
      <c r="Q370" s="116"/>
      <c r="R370" s="117"/>
      <c r="S370" s="117"/>
      <c r="T370" s="117"/>
      <c r="U370" s="117"/>
      <c r="V370" s="117"/>
      <c r="W370" s="117"/>
      <c r="X370" s="117"/>
      <c r="Y370" s="118"/>
      <c r="Z370" s="25"/>
      <c r="AA370" s="24"/>
      <c r="AB370" s="82" t="str">
        <f t="shared" si="2"/>
        <v/>
      </c>
    </row>
    <row r="371" spans="1:28" ht="20.100000000000001" customHeight="1" x14ac:dyDescent="0.15">
      <c r="A371" s="6"/>
      <c r="B371" s="6"/>
      <c r="C371" s="20"/>
      <c r="D371" s="219"/>
      <c r="E371" s="207"/>
      <c r="F371" s="223"/>
      <c r="G371" s="83">
        <v>3113</v>
      </c>
      <c r="H371" s="181"/>
      <c r="I371" s="182"/>
      <c r="J371" s="134" t="s">
        <v>204</v>
      </c>
      <c r="K371" s="135"/>
      <c r="L371" s="135"/>
      <c r="M371" s="135"/>
      <c r="N371" s="135"/>
      <c r="O371" s="135"/>
      <c r="P371" s="136"/>
      <c r="Q371" s="116" t="s">
        <v>203</v>
      </c>
      <c r="R371" s="117"/>
      <c r="S371" s="117"/>
      <c r="T371" s="117"/>
      <c r="U371" s="117"/>
      <c r="V371" s="117"/>
      <c r="W371" s="117"/>
      <c r="X371" s="117"/>
      <c r="Y371" s="118"/>
      <c r="Z371" s="25"/>
      <c r="AA371" s="24"/>
      <c r="AB371" s="82" t="str">
        <f t="shared" si="2"/>
        <v/>
      </c>
    </row>
    <row r="372" spans="1:28" ht="20.100000000000001" customHeight="1" x14ac:dyDescent="0.15">
      <c r="A372" s="6"/>
      <c r="B372" s="6"/>
      <c r="C372" s="20"/>
      <c r="D372" s="220"/>
      <c r="E372" s="209"/>
      <c r="F372" s="224"/>
      <c r="G372" s="84">
        <v>3114</v>
      </c>
      <c r="H372" s="183"/>
      <c r="I372" s="184"/>
      <c r="J372" s="137" t="s">
        <v>114</v>
      </c>
      <c r="K372" s="138"/>
      <c r="L372" s="138"/>
      <c r="M372" s="138"/>
      <c r="N372" s="138"/>
      <c r="O372" s="138"/>
      <c r="P372" s="139"/>
      <c r="Q372" s="119"/>
      <c r="R372" s="120"/>
      <c r="S372" s="120"/>
      <c r="T372" s="120"/>
      <c r="U372" s="120"/>
      <c r="V372" s="120"/>
      <c r="W372" s="120"/>
      <c r="X372" s="120"/>
      <c r="Y372" s="121"/>
      <c r="Z372" s="25"/>
      <c r="AA372" s="24"/>
      <c r="AB372" s="82" t="str">
        <f t="shared" si="2"/>
        <v/>
      </c>
    </row>
    <row r="373" spans="1:28" ht="20.100000000000001" customHeight="1" x14ac:dyDescent="0.15">
      <c r="A373" s="6"/>
      <c r="B373" s="6"/>
      <c r="C373" s="20"/>
      <c r="D373" s="28"/>
      <c r="E373" s="63"/>
      <c r="F373" s="63"/>
      <c r="G373" s="63"/>
      <c r="H373" s="63"/>
      <c r="I373" s="63"/>
      <c r="J373" s="63"/>
      <c r="K373" s="63"/>
      <c r="L373" s="63"/>
      <c r="M373" s="63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61"/>
      <c r="Z373" s="25"/>
      <c r="AA373" s="24"/>
    </row>
    <row r="374" spans="1:28" ht="20.100000000000001" hidden="1" customHeight="1" x14ac:dyDescent="0.15">
      <c r="A374" s="6"/>
      <c r="B374" s="6"/>
      <c r="C374" s="20"/>
      <c r="D374" s="28"/>
      <c r="E374" s="63"/>
      <c r="F374" s="63"/>
      <c r="G374" s="63"/>
      <c r="H374" s="63"/>
      <c r="I374" s="63"/>
      <c r="J374" s="63"/>
      <c r="K374" s="63"/>
      <c r="L374" s="63"/>
      <c r="M374" s="63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5"/>
      <c r="AA374" s="24"/>
    </row>
    <row r="375" spans="1:28" ht="20.100000000000001" customHeight="1" x14ac:dyDescent="0.15">
      <c r="A375" s="6"/>
      <c r="B375" s="6"/>
      <c r="C375" s="20"/>
      <c r="D375" s="213" t="s">
        <v>132</v>
      </c>
      <c r="E375" s="213"/>
      <c r="F375" s="213"/>
      <c r="G375" s="213"/>
      <c r="H375" s="213"/>
      <c r="I375" s="213"/>
      <c r="J375" s="213"/>
      <c r="K375" s="213"/>
      <c r="L375" s="213"/>
      <c r="M375" s="213"/>
      <c r="N375" s="213"/>
      <c r="O375" s="213"/>
      <c r="P375" s="213"/>
      <c r="Q375" s="213"/>
      <c r="R375" s="213"/>
      <c r="S375" s="213"/>
      <c r="T375" s="213"/>
      <c r="U375" s="213"/>
      <c r="V375" s="213"/>
      <c r="W375" s="213"/>
      <c r="X375" s="213"/>
      <c r="Y375" s="213"/>
      <c r="Z375" s="25"/>
      <c r="AB375" s="112" t="str">
        <f>AB378&amp;AB379&amp;AB380&amp;AB381&amp;AB382&amp;AB384&amp;AB386&amp;AB387&amp;AB388&amp;AB389&amp;AB390&amp;AB391&amp;AB392&amp;AB393&amp;AB394&amp;AB395&amp;AB396&amp;AB397&amp;AB398&amp;AB399&amp;AB400&amp;AB401&amp;AB402&amp;AB403&amp;AB404&amp;AB405&amp;AB406&amp;AB407&amp;AB408&amp;AB409&amp;AB410&amp;AB411&amp;AB412&amp;AB413&amp;AB414&amp;AB415&amp;AB416&amp;AB417&amp;AB418&amp;AB419&amp;AB420&amp;AB421&amp;AB422&amp;AB423&amp;AB424&amp;AB425&amp;AB426&amp;AB427&amp;AB428&amp;AB429&amp;AB430&amp;AB431</f>
        <v/>
      </c>
    </row>
    <row r="376" spans="1:28" ht="20.100000000000001" hidden="1" customHeight="1" x14ac:dyDescent="0.15">
      <c r="A376" s="6"/>
      <c r="B376" s="6"/>
      <c r="C376" s="20"/>
      <c r="D376" s="78"/>
      <c r="E376" s="40"/>
      <c r="G376" s="24"/>
      <c r="H376" s="79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5"/>
    </row>
    <row r="377" spans="1:28" ht="20.100000000000001" customHeight="1" x14ac:dyDescent="0.15">
      <c r="A377" s="6"/>
      <c r="B377" s="6"/>
      <c r="C377" s="20"/>
      <c r="D377" s="214" t="s">
        <v>290</v>
      </c>
      <c r="E377" s="215"/>
      <c r="F377" s="215"/>
      <c r="G377" s="88"/>
      <c r="H377" s="185" t="s">
        <v>130</v>
      </c>
      <c r="I377" s="186"/>
      <c r="J377" s="216" t="s">
        <v>131</v>
      </c>
      <c r="K377" s="217"/>
      <c r="L377" s="217"/>
      <c r="M377" s="217"/>
      <c r="N377" s="217"/>
      <c r="O377" s="217"/>
      <c r="P377" s="217"/>
      <c r="Q377" s="167" t="s">
        <v>164</v>
      </c>
      <c r="R377" s="168"/>
      <c r="S377" s="168"/>
      <c r="T377" s="168"/>
      <c r="U377" s="168"/>
      <c r="V377" s="168"/>
      <c r="W377" s="168"/>
      <c r="X377" s="168"/>
      <c r="Y377" s="169"/>
      <c r="Z377" s="33"/>
    </row>
    <row r="378" spans="1:28" ht="20.100000000000001" customHeight="1" x14ac:dyDescent="0.15">
      <c r="A378" s="6"/>
      <c r="B378" s="6"/>
      <c r="C378" s="26"/>
      <c r="D378" s="218">
        <v>32</v>
      </c>
      <c r="E378" s="205" t="s">
        <v>222</v>
      </c>
      <c r="F378" s="206"/>
      <c r="G378" s="81">
        <v>3201</v>
      </c>
      <c r="H378" s="179"/>
      <c r="I378" s="180"/>
      <c r="J378" s="140" t="s">
        <v>312</v>
      </c>
      <c r="K378" s="141"/>
      <c r="L378" s="141"/>
      <c r="M378" s="141"/>
      <c r="N378" s="141"/>
      <c r="O378" s="141"/>
      <c r="P378" s="142"/>
      <c r="Q378" s="143"/>
      <c r="R378" s="144"/>
      <c r="S378" s="144"/>
      <c r="T378" s="144"/>
      <c r="U378" s="144"/>
      <c r="V378" s="144"/>
      <c r="W378" s="144"/>
      <c r="X378" s="144"/>
      <c r="Y378" s="145"/>
      <c r="Z378" s="33"/>
      <c r="AB378" s="82" t="str">
        <f t="shared" ref="AB378:AB382" si="3">IF(H378="○",J378&amp;"、","")</f>
        <v/>
      </c>
    </row>
    <row r="379" spans="1:28" ht="20.100000000000001" customHeight="1" x14ac:dyDescent="0.15">
      <c r="A379" s="6"/>
      <c r="B379" s="6"/>
      <c r="C379" s="26"/>
      <c r="D379" s="219"/>
      <c r="E379" s="207"/>
      <c r="F379" s="208"/>
      <c r="G379" s="83">
        <v>3202</v>
      </c>
      <c r="H379" s="181"/>
      <c r="I379" s="182"/>
      <c r="J379" s="134" t="s">
        <v>291</v>
      </c>
      <c r="K379" s="135"/>
      <c r="L379" s="135"/>
      <c r="M379" s="135"/>
      <c r="N379" s="135"/>
      <c r="O379" s="135"/>
      <c r="P379" s="136"/>
      <c r="Q379" s="146" t="s">
        <v>165</v>
      </c>
      <c r="R379" s="147"/>
      <c r="S379" s="147"/>
      <c r="T379" s="147"/>
      <c r="U379" s="147"/>
      <c r="V379" s="147"/>
      <c r="W379" s="147"/>
      <c r="X379" s="147"/>
      <c r="Y379" s="148"/>
      <c r="Z379" s="33"/>
      <c r="AB379" s="82" t="str">
        <f t="shared" si="3"/>
        <v/>
      </c>
    </row>
    <row r="380" spans="1:28" ht="20.100000000000001" customHeight="1" x14ac:dyDescent="0.15">
      <c r="A380" s="6"/>
      <c r="B380" s="6"/>
      <c r="C380" s="26"/>
      <c r="D380" s="219"/>
      <c r="E380" s="207"/>
      <c r="F380" s="208"/>
      <c r="G380" s="83">
        <v>3203</v>
      </c>
      <c r="H380" s="181"/>
      <c r="I380" s="182"/>
      <c r="J380" s="134" t="s">
        <v>292</v>
      </c>
      <c r="K380" s="135"/>
      <c r="L380" s="135"/>
      <c r="M380" s="135"/>
      <c r="N380" s="135"/>
      <c r="O380" s="135"/>
      <c r="P380" s="136"/>
      <c r="Q380" s="146"/>
      <c r="R380" s="147"/>
      <c r="S380" s="147"/>
      <c r="T380" s="147"/>
      <c r="U380" s="147"/>
      <c r="V380" s="147"/>
      <c r="W380" s="147"/>
      <c r="X380" s="147"/>
      <c r="Y380" s="148"/>
      <c r="Z380" s="33"/>
      <c r="AB380" s="82" t="str">
        <f t="shared" si="3"/>
        <v/>
      </c>
    </row>
    <row r="381" spans="1:28" ht="20.100000000000001" customHeight="1" x14ac:dyDescent="0.15">
      <c r="A381" s="6"/>
      <c r="B381" s="6"/>
      <c r="C381" s="26"/>
      <c r="D381" s="219"/>
      <c r="E381" s="207"/>
      <c r="F381" s="208"/>
      <c r="G381" s="83">
        <v>3204</v>
      </c>
      <c r="H381" s="181"/>
      <c r="I381" s="182"/>
      <c r="J381" s="134" t="s">
        <v>293</v>
      </c>
      <c r="K381" s="135"/>
      <c r="L381" s="135"/>
      <c r="M381" s="135"/>
      <c r="N381" s="135"/>
      <c r="O381" s="135"/>
      <c r="P381" s="136"/>
      <c r="Q381" s="146"/>
      <c r="R381" s="147"/>
      <c r="S381" s="147"/>
      <c r="T381" s="147"/>
      <c r="U381" s="147"/>
      <c r="V381" s="147"/>
      <c r="W381" s="147"/>
      <c r="X381" s="147"/>
      <c r="Y381" s="148"/>
      <c r="Z381" s="33"/>
      <c r="AB381" s="82" t="str">
        <f t="shared" si="3"/>
        <v/>
      </c>
    </row>
    <row r="382" spans="1:28" ht="20.100000000000001" customHeight="1" x14ac:dyDescent="0.15">
      <c r="A382" s="6"/>
      <c r="B382" s="6"/>
      <c r="C382" s="26"/>
      <c r="D382" s="219"/>
      <c r="E382" s="207"/>
      <c r="F382" s="208"/>
      <c r="G382" s="83">
        <v>3205</v>
      </c>
      <c r="H382" s="181"/>
      <c r="I382" s="182"/>
      <c r="J382" s="196" t="s">
        <v>294</v>
      </c>
      <c r="K382" s="197"/>
      <c r="L382" s="197"/>
      <c r="M382" s="197"/>
      <c r="N382" s="197"/>
      <c r="O382" s="197"/>
      <c r="P382" s="198"/>
      <c r="Q382" s="146"/>
      <c r="R382" s="147"/>
      <c r="S382" s="147"/>
      <c r="T382" s="147"/>
      <c r="U382" s="147"/>
      <c r="V382" s="147"/>
      <c r="W382" s="147"/>
      <c r="X382" s="147"/>
      <c r="Y382" s="148"/>
      <c r="Z382" s="33"/>
      <c r="AB382" s="82" t="str">
        <f t="shared" si="3"/>
        <v/>
      </c>
    </row>
    <row r="383" spans="1:28" ht="20.100000000000001" customHeight="1" x14ac:dyDescent="0.15">
      <c r="A383" s="6"/>
      <c r="B383" s="6"/>
      <c r="C383" s="26"/>
      <c r="D383" s="219"/>
      <c r="E383" s="207"/>
      <c r="F383" s="208"/>
      <c r="G383" s="89">
        <v>3206</v>
      </c>
      <c r="H383" s="190"/>
      <c r="I383" s="191"/>
      <c r="J383" s="164" t="s">
        <v>310</v>
      </c>
      <c r="K383" s="165"/>
      <c r="L383" s="165"/>
      <c r="M383" s="165"/>
      <c r="N383" s="165"/>
      <c r="O383" s="165"/>
      <c r="P383" s="166"/>
      <c r="Q383" s="149" t="s">
        <v>334</v>
      </c>
      <c r="R383" s="150"/>
      <c r="S383" s="150"/>
      <c r="T383" s="150"/>
      <c r="U383" s="150"/>
      <c r="V383" s="150"/>
      <c r="W383" s="150"/>
      <c r="X383" s="150"/>
      <c r="Y383" s="151"/>
      <c r="Z383" s="33"/>
    </row>
    <row r="384" spans="1:28" ht="45.95" customHeight="1" x14ac:dyDescent="0.15">
      <c r="A384" s="6">
        <f>IF(AND(H383="○", TRIM(Q384)=""), 1001, 0)</f>
        <v>0</v>
      </c>
      <c r="B384" s="6"/>
      <c r="C384" s="26"/>
      <c r="D384" s="219"/>
      <c r="E384" s="207"/>
      <c r="F384" s="208"/>
      <c r="G384" s="90"/>
      <c r="H384" s="192"/>
      <c r="I384" s="193"/>
      <c r="J384" s="91"/>
      <c r="K384" s="92"/>
      <c r="L384" s="92"/>
      <c r="M384" s="92"/>
      <c r="N384" s="92"/>
      <c r="O384" s="92"/>
      <c r="P384" s="93"/>
      <c r="Q384" s="152"/>
      <c r="R384" s="153"/>
      <c r="S384" s="153"/>
      <c r="T384" s="153"/>
      <c r="U384" s="153"/>
      <c r="V384" s="153"/>
      <c r="W384" s="153"/>
      <c r="X384" s="153"/>
      <c r="Y384" s="154"/>
      <c r="Z384" s="33"/>
      <c r="AB384" s="82" t="str">
        <f>IF(H383="○",Q384&amp;"、","")</f>
        <v/>
      </c>
    </row>
    <row r="385" spans="1:28" ht="20.100000000000001" customHeight="1" x14ac:dyDescent="0.15">
      <c r="A385" s="6"/>
      <c r="B385" s="6"/>
      <c r="C385" s="26"/>
      <c r="D385" s="219"/>
      <c r="E385" s="207"/>
      <c r="F385" s="208"/>
      <c r="G385" s="89">
        <v>3207</v>
      </c>
      <c r="H385" s="190"/>
      <c r="I385" s="191"/>
      <c r="J385" s="164" t="s">
        <v>311</v>
      </c>
      <c r="K385" s="165"/>
      <c r="L385" s="165"/>
      <c r="M385" s="165"/>
      <c r="N385" s="165"/>
      <c r="O385" s="165"/>
      <c r="P385" s="166"/>
      <c r="Q385" s="146" t="s">
        <v>334</v>
      </c>
      <c r="R385" s="147"/>
      <c r="S385" s="147"/>
      <c r="T385" s="147"/>
      <c r="U385" s="147"/>
      <c r="V385" s="147"/>
      <c r="W385" s="147"/>
      <c r="X385" s="147"/>
      <c r="Y385" s="148"/>
      <c r="Z385" s="33"/>
    </row>
    <row r="386" spans="1:28" ht="45.95" customHeight="1" x14ac:dyDescent="0.15">
      <c r="A386" s="6">
        <f>IF(AND(H385="○", TRIM(Q386)=""), 1001, 0)</f>
        <v>0</v>
      </c>
      <c r="B386" s="6"/>
      <c r="C386" s="26"/>
      <c r="D386" s="220"/>
      <c r="E386" s="209"/>
      <c r="F386" s="210"/>
      <c r="G386" s="94"/>
      <c r="H386" s="194"/>
      <c r="I386" s="195"/>
      <c r="J386" s="95"/>
      <c r="K386" s="96"/>
      <c r="L386" s="96"/>
      <c r="M386" s="96"/>
      <c r="N386" s="96"/>
      <c r="O386" s="96"/>
      <c r="P386" s="97"/>
      <c r="Q386" s="155"/>
      <c r="R386" s="156"/>
      <c r="S386" s="156"/>
      <c r="T386" s="156"/>
      <c r="U386" s="156"/>
      <c r="V386" s="156"/>
      <c r="W386" s="156"/>
      <c r="X386" s="156"/>
      <c r="Y386" s="157"/>
      <c r="Z386" s="33"/>
      <c r="AB386" s="82" t="str">
        <f>IF(H385="○",Q386&amp;"、","")</f>
        <v/>
      </c>
    </row>
    <row r="387" spans="1:28" ht="20.100000000000001" customHeight="1" x14ac:dyDescent="0.15">
      <c r="A387" s="6"/>
      <c r="B387" s="6"/>
      <c r="C387" s="26"/>
      <c r="D387" s="218">
        <v>33</v>
      </c>
      <c r="E387" s="205" t="s">
        <v>223</v>
      </c>
      <c r="F387" s="222"/>
      <c r="G387" s="81">
        <v>3301</v>
      </c>
      <c r="H387" s="179"/>
      <c r="I387" s="180"/>
      <c r="J387" s="140" t="s">
        <v>295</v>
      </c>
      <c r="K387" s="141"/>
      <c r="L387" s="141"/>
      <c r="M387" s="141"/>
      <c r="N387" s="141"/>
      <c r="O387" s="141"/>
      <c r="P387" s="142"/>
      <c r="Q387" s="158"/>
      <c r="R387" s="159"/>
      <c r="S387" s="159"/>
      <c r="T387" s="159"/>
      <c r="U387" s="159"/>
      <c r="V387" s="159"/>
      <c r="W387" s="159"/>
      <c r="X387" s="159"/>
      <c r="Y387" s="160"/>
      <c r="Z387" s="25"/>
      <c r="AA387" s="24"/>
      <c r="AB387" s="82" t="str">
        <f t="shared" ref="AB387:AB431" si="4">IF(H387="○",J387&amp;"、","")</f>
        <v/>
      </c>
    </row>
    <row r="388" spans="1:28" ht="20.100000000000001" customHeight="1" x14ac:dyDescent="0.15">
      <c r="A388" s="6"/>
      <c r="B388" s="6"/>
      <c r="C388" s="26"/>
      <c r="D388" s="219"/>
      <c r="E388" s="207"/>
      <c r="F388" s="223"/>
      <c r="G388" s="83">
        <v>3302</v>
      </c>
      <c r="H388" s="181"/>
      <c r="I388" s="182"/>
      <c r="J388" s="134" t="s">
        <v>296</v>
      </c>
      <c r="K388" s="135"/>
      <c r="L388" s="135"/>
      <c r="M388" s="135"/>
      <c r="N388" s="135"/>
      <c r="O388" s="135"/>
      <c r="P388" s="136"/>
      <c r="Q388" s="161"/>
      <c r="R388" s="162"/>
      <c r="S388" s="162"/>
      <c r="T388" s="162"/>
      <c r="U388" s="162"/>
      <c r="V388" s="162"/>
      <c r="W388" s="162"/>
      <c r="X388" s="162"/>
      <c r="Y388" s="163"/>
      <c r="Z388" s="25"/>
      <c r="AA388" s="24"/>
      <c r="AB388" s="82" t="str">
        <f t="shared" si="4"/>
        <v/>
      </c>
    </row>
    <row r="389" spans="1:28" ht="20.100000000000001" customHeight="1" x14ac:dyDescent="0.15">
      <c r="A389" s="6"/>
      <c r="B389" s="6"/>
      <c r="C389" s="26"/>
      <c r="D389" s="219"/>
      <c r="E389" s="207"/>
      <c r="F389" s="223"/>
      <c r="G389" s="83">
        <v>3303</v>
      </c>
      <c r="H389" s="181"/>
      <c r="I389" s="182"/>
      <c r="J389" s="134" t="s">
        <v>297</v>
      </c>
      <c r="K389" s="135"/>
      <c r="L389" s="135"/>
      <c r="M389" s="135"/>
      <c r="N389" s="135"/>
      <c r="O389" s="135"/>
      <c r="P389" s="136"/>
      <c r="Q389" s="161"/>
      <c r="R389" s="162"/>
      <c r="S389" s="162"/>
      <c r="T389" s="162"/>
      <c r="U389" s="162"/>
      <c r="V389" s="162"/>
      <c r="W389" s="162"/>
      <c r="X389" s="162"/>
      <c r="Y389" s="163"/>
      <c r="Z389" s="25"/>
      <c r="AA389" s="24"/>
      <c r="AB389" s="82" t="str">
        <f t="shared" si="4"/>
        <v/>
      </c>
    </row>
    <row r="390" spans="1:28" ht="20.100000000000001" customHeight="1" x14ac:dyDescent="0.15">
      <c r="A390" s="6"/>
      <c r="B390" s="6"/>
      <c r="C390" s="26"/>
      <c r="D390" s="219"/>
      <c r="E390" s="271"/>
      <c r="F390" s="223"/>
      <c r="G390" s="83">
        <v>3304</v>
      </c>
      <c r="H390" s="181"/>
      <c r="I390" s="182"/>
      <c r="J390" s="134" t="s">
        <v>141</v>
      </c>
      <c r="K390" s="135"/>
      <c r="L390" s="135"/>
      <c r="M390" s="135"/>
      <c r="N390" s="135"/>
      <c r="O390" s="135"/>
      <c r="P390" s="136"/>
      <c r="Q390" s="161"/>
      <c r="R390" s="162"/>
      <c r="S390" s="162"/>
      <c r="T390" s="162"/>
      <c r="U390" s="162"/>
      <c r="V390" s="162"/>
      <c r="W390" s="162"/>
      <c r="X390" s="162"/>
      <c r="Y390" s="163"/>
      <c r="Z390" s="25"/>
      <c r="AA390" s="24"/>
      <c r="AB390" s="82" t="str">
        <f t="shared" si="4"/>
        <v/>
      </c>
    </row>
    <row r="391" spans="1:28" ht="20.100000000000001" customHeight="1" x14ac:dyDescent="0.15">
      <c r="A391" s="6"/>
      <c r="B391" s="6"/>
      <c r="C391" s="26"/>
      <c r="D391" s="219"/>
      <c r="E391" s="207"/>
      <c r="F391" s="223"/>
      <c r="G391" s="83">
        <v>3305</v>
      </c>
      <c r="H391" s="181"/>
      <c r="I391" s="182"/>
      <c r="J391" s="134" t="s">
        <v>298</v>
      </c>
      <c r="K391" s="135"/>
      <c r="L391" s="135"/>
      <c r="M391" s="135"/>
      <c r="N391" s="135"/>
      <c r="O391" s="135"/>
      <c r="P391" s="136"/>
      <c r="Q391" s="161"/>
      <c r="R391" s="162"/>
      <c r="S391" s="162"/>
      <c r="T391" s="162"/>
      <c r="U391" s="162"/>
      <c r="V391" s="162"/>
      <c r="W391" s="162"/>
      <c r="X391" s="162"/>
      <c r="Y391" s="163"/>
      <c r="Z391" s="25"/>
      <c r="AA391" s="24"/>
      <c r="AB391" s="82" t="str">
        <f t="shared" si="4"/>
        <v/>
      </c>
    </row>
    <row r="392" spans="1:28" ht="20.100000000000001" customHeight="1" x14ac:dyDescent="0.15">
      <c r="A392" s="6"/>
      <c r="B392" s="6"/>
      <c r="C392" s="26"/>
      <c r="D392" s="220"/>
      <c r="E392" s="209"/>
      <c r="F392" s="224"/>
      <c r="G392" s="84">
        <v>3306</v>
      </c>
      <c r="H392" s="183"/>
      <c r="I392" s="184"/>
      <c r="J392" s="137" t="s">
        <v>299</v>
      </c>
      <c r="K392" s="138"/>
      <c r="L392" s="138"/>
      <c r="M392" s="138"/>
      <c r="N392" s="138"/>
      <c r="O392" s="138"/>
      <c r="P392" s="139"/>
      <c r="Q392" s="199"/>
      <c r="R392" s="200"/>
      <c r="S392" s="200"/>
      <c r="T392" s="200"/>
      <c r="U392" s="200"/>
      <c r="V392" s="200"/>
      <c r="W392" s="200"/>
      <c r="X392" s="200"/>
      <c r="Y392" s="201"/>
      <c r="Z392" s="25"/>
      <c r="AA392" s="24"/>
      <c r="AB392" s="82" t="str">
        <f t="shared" si="4"/>
        <v/>
      </c>
    </row>
    <row r="393" spans="1:28" ht="30" customHeight="1" x14ac:dyDescent="0.15">
      <c r="A393" s="6"/>
      <c r="B393" s="6"/>
      <c r="C393" s="26"/>
      <c r="D393" s="85">
        <v>34</v>
      </c>
      <c r="E393" s="269" t="s">
        <v>133</v>
      </c>
      <c r="F393" s="270"/>
      <c r="G393" s="86">
        <v>3401</v>
      </c>
      <c r="H393" s="211"/>
      <c r="I393" s="212"/>
      <c r="J393" s="187" t="s">
        <v>300</v>
      </c>
      <c r="K393" s="188"/>
      <c r="L393" s="188"/>
      <c r="M393" s="188"/>
      <c r="N393" s="188"/>
      <c r="O393" s="188"/>
      <c r="P393" s="189"/>
      <c r="Q393" s="202"/>
      <c r="R393" s="203"/>
      <c r="S393" s="203"/>
      <c r="T393" s="203"/>
      <c r="U393" s="203"/>
      <c r="V393" s="203"/>
      <c r="W393" s="203"/>
      <c r="X393" s="203"/>
      <c r="Y393" s="204"/>
      <c r="Z393" s="25"/>
      <c r="AA393" s="24"/>
      <c r="AB393" s="82" t="str">
        <f t="shared" si="4"/>
        <v/>
      </c>
    </row>
    <row r="394" spans="1:28" ht="20.100000000000001" customHeight="1" x14ac:dyDescent="0.15">
      <c r="A394" s="6"/>
      <c r="B394" s="6"/>
      <c r="C394" s="26"/>
      <c r="D394" s="226">
        <v>35</v>
      </c>
      <c r="E394" s="264" t="s">
        <v>134</v>
      </c>
      <c r="F394" s="232"/>
      <c r="G394" s="81">
        <v>3501</v>
      </c>
      <c r="H394" s="179"/>
      <c r="I394" s="180"/>
      <c r="J394" s="140" t="s">
        <v>301</v>
      </c>
      <c r="K394" s="141"/>
      <c r="L394" s="141"/>
      <c r="M394" s="141"/>
      <c r="N394" s="141"/>
      <c r="O394" s="141"/>
      <c r="P394" s="142"/>
      <c r="Q394" s="158"/>
      <c r="R394" s="159"/>
      <c r="S394" s="159"/>
      <c r="T394" s="159"/>
      <c r="U394" s="159"/>
      <c r="V394" s="159"/>
      <c r="W394" s="159"/>
      <c r="X394" s="159"/>
      <c r="Y394" s="160"/>
      <c r="Z394" s="33"/>
      <c r="AB394" s="82" t="str">
        <f t="shared" si="4"/>
        <v/>
      </c>
    </row>
    <row r="395" spans="1:28" ht="20.100000000000001" customHeight="1" x14ac:dyDescent="0.15">
      <c r="A395" s="6"/>
      <c r="B395" s="6"/>
      <c r="C395" s="26"/>
      <c r="D395" s="227"/>
      <c r="E395" s="235"/>
      <c r="F395" s="236"/>
      <c r="G395" s="83">
        <v>3502</v>
      </c>
      <c r="H395" s="181"/>
      <c r="I395" s="182"/>
      <c r="J395" s="134" t="s">
        <v>302</v>
      </c>
      <c r="K395" s="135"/>
      <c r="L395" s="135"/>
      <c r="M395" s="135"/>
      <c r="N395" s="135"/>
      <c r="O395" s="135"/>
      <c r="P395" s="136"/>
      <c r="Q395" s="161"/>
      <c r="R395" s="162"/>
      <c r="S395" s="162"/>
      <c r="T395" s="162"/>
      <c r="U395" s="162"/>
      <c r="V395" s="162"/>
      <c r="W395" s="162"/>
      <c r="X395" s="162"/>
      <c r="Y395" s="163"/>
      <c r="Z395" s="33"/>
      <c r="AB395" s="82" t="str">
        <f t="shared" si="4"/>
        <v/>
      </c>
    </row>
    <row r="396" spans="1:28" ht="20.100000000000001" customHeight="1" x14ac:dyDescent="0.15">
      <c r="A396" s="6"/>
      <c r="B396" s="6"/>
      <c r="C396" s="26"/>
      <c r="D396" s="227"/>
      <c r="E396" s="235"/>
      <c r="F396" s="236"/>
      <c r="G396" s="83">
        <v>3503</v>
      </c>
      <c r="H396" s="181"/>
      <c r="I396" s="182"/>
      <c r="J396" s="134" t="s">
        <v>303</v>
      </c>
      <c r="K396" s="135"/>
      <c r="L396" s="135"/>
      <c r="M396" s="135"/>
      <c r="N396" s="135"/>
      <c r="O396" s="135"/>
      <c r="P396" s="136"/>
      <c r="Q396" s="161"/>
      <c r="R396" s="162"/>
      <c r="S396" s="162"/>
      <c r="T396" s="162"/>
      <c r="U396" s="162"/>
      <c r="V396" s="162"/>
      <c r="W396" s="162"/>
      <c r="X396" s="162"/>
      <c r="Y396" s="163"/>
      <c r="Z396" s="33"/>
      <c r="AB396" s="82" t="str">
        <f t="shared" si="4"/>
        <v/>
      </c>
    </row>
    <row r="397" spans="1:28" ht="20.100000000000001" customHeight="1" x14ac:dyDescent="0.15">
      <c r="A397" s="6"/>
      <c r="B397" s="6"/>
      <c r="C397" s="26"/>
      <c r="D397" s="227"/>
      <c r="E397" s="235"/>
      <c r="F397" s="236"/>
      <c r="G397" s="83">
        <v>3504</v>
      </c>
      <c r="H397" s="181"/>
      <c r="I397" s="182"/>
      <c r="J397" s="134" t="s">
        <v>304</v>
      </c>
      <c r="K397" s="135"/>
      <c r="L397" s="135"/>
      <c r="M397" s="135"/>
      <c r="N397" s="135"/>
      <c r="O397" s="135"/>
      <c r="P397" s="136"/>
      <c r="Q397" s="161"/>
      <c r="R397" s="162"/>
      <c r="S397" s="162"/>
      <c r="T397" s="162"/>
      <c r="U397" s="162"/>
      <c r="V397" s="162"/>
      <c r="W397" s="162"/>
      <c r="X397" s="162"/>
      <c r="Y397" s="163"/>
      <c r="Z397" s="33"/>
      <c r="AB397" s="82" t="str">
        <f t="shared" si="4"/>
        <v/>
      </c>
    </row>
    <row r="398" spans="1:28" ht="20.100000000000001" customHeight="1" x14ac:dyDescent="0.15">
      <c r="A398" s="6"/>
      <c r="B398" s="6"/>
      <c r="C398" s="26"/>
      <c r="D398" s="227"/>
      <c r="E398" s="235"/>
      <c r="F398" s="236"/>
      <c r="G398" s="83">
        <v>3505</v>
      </c>
      <c r="H398" s="181"/>
      <c r="I398" s="182"/>
      <c r="J398" s="134" t="s">
        <v>305</v>
      </c>
      <c r="K398" s="135"/>
      <c r="L398" s="135"/>
      <c r="M398" s="135"/>
      <c r="N398" s="135"/>
      <c r="O398" s="135"/>
      <c r="P398" s="136"/>
      <c r="Q398" s="161"/>
      <c r="R398" s="162"/>
      <c r="S398" s="162"/>
      <c r="T398" s="162"/>
      <c r="U398" s="162"/>
      <c r="V398" s="162"/>
      <c r="W398" s="162"/>
      <c r="X398" s="162"/>
      <c r="Y398" s="163"/>
      <c r="Z398" s="33"/>
      <c r="AB398" s="82" t="str">
        <f t="shared" si="4"/>
        <v/>
      </c>
    </row>
    <row r="399" spans="1:28" ht="20.100000000000001" customHeight="1" x14ac:dyDescent="0.15">
      <c r="A399" s="6"/>
      <c r="B399" s="6"/>
      <c r="C399" s="26"/>
      <c r="D399" s="227"/>
      <c r="E399" s="235"/>
      <c r="F399" s="236"/>
      <c r="G399" s="83">
        <v>3506</v>
      </c>
      <c r="H399" s="181"/>
      <c r="I399" s="182"/>
      <c r="J399" s="134" t="s">
        <v>306</v>
      </c>
      <c r="K399" s="135"/>
      <c r="L399" s="135"/>
      <c r="M399" s="135"/>
      <c r="N399" s="135"/>
      <c r="O399" s="135"/>
      <c r="P399" s="136"/>
      <c r="Q399" s="161"/>
      <c r="R399" s="162"/>
      <c r="S399" s="162"/>
      <c r="T399" s="162"/>
      <c r="U399" s="162"/>
      <c r="V399" s="162"/>
      <c r="W399" s="162"/>
      <c r="X399" s="162"/>
      <c r="Y399" s="163"/>
      <c r="Z399" s="33"/>
      <c r="AB399" s="82" t="str">
        <f t="shared" si="4"/>
        <v/>
      </c>
    </row>
    <row r="400" spans="1:28" ht="20.100000000000001" customHeight="1" x14ac:dyDescent="0.15">
      <c r="A400" s="6"/>
      <c r="B400" s="6"/>
      <c r="C400" s="26"/>
      <c r="D400" s="227"/>
      <c r="E400" s="235"/>
      <c r="F400" s="236"/>
      <c r="G400" s="83">
        <v>3507</v>
      </c>
      <c r="H400" s="181"/>
      <c r="I400" s="182"/>
      <c r="J400" s="134" t="s">
        <v>315</v>
      </c>
      <c r="K400" s="135"/>
      <c r="L400" s="135"/>
      <c r="M400" s="135"/>
      <c r="N400" s="135"/>
      <c r="O400" s="135"/>
      <c r="P400" s="136"/>
      <c r="Q400" s="116" t="s">
        <v>224</v>
      </c>
      <c r="R400" s="117"/>
      <c r="S400" s="117"/>
      <c r="T400" s="117"/>
      <c r="U400" s="117"/>
      <c r="V400" s="117"/>
      <c r="W400" s="117"/>
      <c r="X400" s="117"/>
      <c r="Y400" s="118"/>
      <c r="Z400" s="33"/>
      <c r="AB400" s="82" t="str">
        <f t="shared" si="4"/>
        <v/>
      </c>
    </row>
    <row r="401" spans="1:28" ht="20.100000000000001" customHeight="1" x14ac:dyDescent="0.15">
      <c r="A401" s="6"/>
      <c r="B401" s="6"/>
      <c r="C401" s="26"/>
      <c r="D401" s="228"/>
      <c r="E401" s="265"/>
      <c r="F401" s="234"/>
      <c r="G401" s="84">
        <v>3508</v>
      </c>
      <c r="H401" s="183"/>
      <c r="I401" s="184"/>
      <c r="J401" s="137" t="s">
        <v>307</v>
      </c>
      <c r="K401" s="138"/>
      <c r="L401" s="138"/>
      <c r="M401" s="138"/>
      <c r="N401" s="138"/>
      <c r="O401" s="138"/>
      <c r="P401" s="139"/>
      <c r="Q401" s="119"/>
      <c r="R401" s="120"/>
      <c r="S401" s="120"/>
      <c r="T401" s="120"/>
      <c r="U401" s="120"/>
      <c r="V401" s="120"/>
      <c r="W401" s="120"/>
      <c r="X401" s="120"/>
      <c r="Y401" s="121"/>
      <c r="Z401" s="25"/>
      <c r="AA401" s="24"/>
      <c r="AB401" s="82" t="str">
        <f t="shared" si="4"/>
        <v/>
      </c>
    </row>
    <row r="402" spans="1:28" ht="20.100000000000001" customHeight="1" x14ac:dyDescent="0.15">
      <c r="A402" s="6"/>
      <c r="B402" s="6"/>
      <c r="C402" s="26"/>
      <c r="D402" s="226">
        <v>36</v>
      </c>
      <c r="E402" s="231" t="s">
        <v>135</v>
      </c>
      <c r="F402" s="232"/>
      <c r="G402" s="81">
        <v>3601</v>
      </c>
      <c r="H402" s="179"/>
      <c r="I402" s="180"/>
      <c r="J402" s="140" t="s">
        <v>308</v>
      </c>
      <c r="K402" s="141"/>
      <c r="L402" s="141"/>
      <c r="M402" s="141"/>
      <c r="N402" s="141"/>
      <c r="O402" s="141"/>
      <c r="P402" s="142"/>
      <c r="Q402" s="125"/>
      <c r="R402" s="126"/>
      <c r="S402" s="126"/>
      <c r="T402" s="126"/>
      <c r="U402" s="126"/>
      <c r="V402" s="126"/>
      <c r="W402" s="126"/>
      <c r="X402" s="126"/>
      <c r="Y402" s="127"/>
      <c r="Z402" s="25"/>
      <c r="AA402" s="24"/>
      <c r="AB402" s="82" t="str">
        <f t="shared" si="4"/>
        <v/>
      </c>
    </row>
    <row r="403" spans="1:28" ht="20.100000000000001" customHeight="1" x14ac:dyDescent="0.15">
      <c r="A403" s="6"/>
      <c r="B403" s="6"/>
      <c r="C403" s="26"/>
      <c r="D403" s="227"/>
      <c r="E403" s="235"/>
      <c r="F403" s="236"/>
      <c r="G403" s="84">
        <v>3602</v>
      </c>
      <c r="H403" s="183"/>
      <c r="I403" s="184"/>
      <c r="J403" s="137" t="s">
        <v>309</v>
      </c>
      <c r="K403" s="138"/>
      <c r="L403" s="138"/>
      <c r="M403" s="138"/>
      <c r="N403" s="138"/>
      <c r="O403" s="138"/>
      <c r="P403" s="139"/>
      <c r="Q403" s="119"/>
      <c r="R403" s="120"/>
      <c r="S403" s="120"/>
      <c r="T403" s="120"/>
      <c r="U403" s="120"/>
      <c r="V403" s="120"/>
      <c r="W403" s="120"/>
      <c r="X403" s="120"/>
      <c r="Y403" s="121"/>
      <c r="Z403" s="25"/>
      <c r="AA403" s="24"/>
      <c r="AB403" s="82" t="str">
        <f t="shared" si="4"/>
        <v/>
      </c>
    </row>
    <row r="404" spans="1:28" ht="20.100000000000001" customHeight="1" x14ac:dyDescent="0.15">
      <c r="A404" s="6"/>
      <c r="B404" s="6"/>
      <c r="C404" s="98"/>
      <c r="D404" s="226">
        <v>37</v>
      </c>
      <c r="E404" s="231" t="s">
        <v>136</v>
      </c>
      <c r="F404" s="266"/>
      <c r="G404" s="99">
        <v>3701</v>
      </c>
      <c r="H404" s="179"/>
      <c r="I404" s="180"/>
      <c r="J404" s="140" t="s">
        <v>316</v>
      </c>
      <c r="K404" s="141"/>
      <c r="L404" s="141"/>
      <c r="M404" s="141"/>
      <c r="N404" s="141"/>
      <c r="O404" s="141"/>
      <c r="P404" s="142"/>
      <c r="Q404" s="125" t="s">
        <v>313</v>
      </c>
      <c r="R404" s="126"/>
      <c r="S404" s="126"/>
      <c r="T404" s="126"/>
      <c r="U404" s="126"/>
      <c r="V404" s="126"/>
      <c r="W404" s="126"/>
      <c r="X404" s="126"/>
      <c r="Y404" s="127"/>
      <c r="Z404" s="25"/>
      <c r="AA404" s="24"/>
      <c r="AB404" s="82" t="str">
        <f t="shared" si="4"/>
        <v/>
      </c>
    </row>
    <row r="405" spans="1:28" ht="20.100000000000001" customHeight="1" x14ac:dyDescent="0.15">
      <c r="A405" s="6"/>
      <c r="B405" s="6"/>
      <c r="C405" s="26"/>
      <c r="D405" s="227"/>
      <c r="E405" s="235"/>
      <c r="F405" s="267"/>
      <c r="G405" s="100">
        <v>3702</v>
      </c>
      <c r="H405" s="181"/>
      <c r="I405" s="182"/>
      <c r="J405" s="134" t="s">
        <v>115</v>
      </c>
      <c r="K405" s="135"/>
      <c r="L405" s="135"/>
      <c r="M405" s="135"/>
      <c r="N405" s="135"/>
      <c r="O405" s="135"/>
      <c r="P405" s="136"/>
      <c r="Q405" s="116"/>
      <c r="R405" s="117"/>
      <c r="S405" s="117"/>
      <c r="T405" s="117"/>
      <c r="U405" s="117"/>
      <c r="V405" s="117"/>
      <c r="W405" s="117"/>
      <c r="X405" s="117"/>
      <c r="Y405" s="118"/>
      <c r="Z405" s="25"/>
      <c r="AA405" s="24"/>
      <c r="AB405" s="82" t="str">
        <f t="shared" si="4"/>
        <v/>
      </c>
    </row>
    <row r="406" spans="1:28" ht="20.100000000000001" customHeight="1" x14ac:dyDescent="0.15">
      <c r="A406" s="6"/>
      <c r="B406" s="6"/>
      <c r="C406" s="26"/>
      <c r="D406" s="227"/>
      <c r="E406" s="235"/>
      <c r="F406" s="267"/>
      <c r="G406" s="100">
        <v>3703</v>
      </c>
      <c r="H406" s="181"/>
      <c r="I406" s="182"/>
      <c r="J406" s="134" t="s">
        <v>116</v>
      </c>
      <c r="K406" s="135"/>
      <c r="L406" s="135"/>
      <c r="M406" s="135"/>
      <c r="N406" s="135"/>
      <c r="O406" s="135"/>
      <c r="P406" s="136"/>
      <c r="Q406" s="116"/>
      <c r="R406" s="117"/>
      <c r="S406" s="117"/>
      <c r="T406" s="117"/>
      <c r="U406" s="117"/>
      <c r="V406" s="117"/>
      <c r="W406" s="117"/>
      <c r="X406" s="117"/>
      <c r="Y406" s="118"/>
      <c r="Z406" s="24"/>
      <c r="AA406" s="30"/>
      <c r="AB406" s="82" t="str">
        <f t="shared" si="4"/>
        <v/>
      </c>
    </row>
    <row r="407" spans="1:28" ht="20.100000000000001" customHeight="1" x14ac:dyDescent="0.15">
      <c r="C407" s="101"/>
      <c r="D407" s="227"/>
      <c r="E407" s="235"/>
      <c r="F407" s="267"/>
      <c r="G407" s="100">
        <v>3704</v>
      </c>
      <c r="H407" s="181"/>
      <c r="I407" s="182"/>
      <c r="J407" s="134" t="s">
        <v>117</v>
      </c>
      <c r="K407" s="135"/>
      <c r="L407" s="135"/>
      <c r="M407" s="135"/>
      <c r="N407" s="135"/>
      <c r="O407" s="135"/>
      <c r="P407" s="136"/>
      <c r="Q407" s="116"/>
      <c r="R407" s="117"/>
      <c r="S407" s="117"/>
      <c r="T407" s="117"/>
      <c r="U407" s="117"/>
      <c r="V407" s="117"/>
      <c r="W407" s="117"/>
      <c r="X407" s="117"/>
      <c r="Y407" s="118"/>
      <c r="Z407" s="33"/>
      <c r="AB407" s="82" t="str">
        <f t="shared" si="4"/>
        <v/>
      </c>
    </row>
    <row r="408" spans="1:28" ht="20.100000000000001" customHeight="1" x14ac:dyDescent="0.15">
      <c r="C408" s="101"/>
      <c r="D408" s="227"/>
      <c r="E408" s="235"/>
      <c r="F408" s="267"/>
      <c r="G408" s="100">
        <v>3705</v>
      </c>
      <c r="H408" s="181"/>
      <c r="I408" s="182"/>
      <c r="J408" s="134" t="s">
        <v>118</v>
      </c>
      <c r="K408" s="135"/>
      <c r="L408" s="135"/>
      <c r="M408" s="135"/>
      <c r="N408" s="135"/>
      <c r="O408" s="135"/>
      <c r="P408" s="136"/>
      <c r="Q408" s="116"/>
      <c r="R408" s="117"/>
      <c r="S408" s="117"/>
      <c r="T408" s="117"/>
      <c r="U408" s="117"/>
      <c r="V408" s="117"/>
      <c r="W408" s="117"/>
      <c r="X408" s="117"/>
      <c r="Y408" s="118"/>
      <c r="Z408" s="33"/>
      <c r="AB408" s="82" t="str">
        <f t="shared" si="4"/>
        <v/>
      </c>
    </row>
    <row r="409" spans="1:28" ht="20.100000000000001" customHeight="1" x14ac:dyDescent="0.15">
      <c r="C409" s="101"/>
      <c r="D409" s="228"/>
      <c r="E409" s="233"/>
      <c r="F409" s="268"/>
      <c r="G409" s="102">
        <v>3706</v>
      </c>
      <c r="H409" s="183"/>
      <c r="I409" s="184"/>
      <c r="J409" s="137" t="s">
        <v>119</v>
      </c>
      <c r="K409" s="138"/>
      <c r="L409" s="138"/>
      <c r="M409" s="138"/>
      <c r="N409" s="138"/>
      <c r="O409" s="138"/>
      <c r="P409" s="139"/>
      <c r="Q409" s="119"/>
      <c r="R409" s="120"/>
      <c r="S409" s="120"/>
      <c r="T409" s="120"/>
      <c r="U409" s="120"/>
      <c r="V409" s="120"/>
      <c r="W409" s="120"/>
      <c r="X409" s="120"/>
      <c r="Y409" s="121"/>
      <c r="Z409" s="33"/>
      <c r="AB409" s="82" t="str">
        <f t="shared" si="4"/>
        <v/>
      </c>
    </row>
    <row r="410" spans="1:28" ht="20.100000000000001" customHeight="1" x14ac:dyDescent="0.15">
      <c r="C410" s="101"/>
      <c r="D410" s="226">
        <v>38</v>
      </c>
      <c r="E410" s="235" t="s">
        <v>321</v>
      </c>
      <c r="F410" s="236"/>
      <c r="G410" s="81">
        <v>3801</v>
      </c>
      <c r="H410" s="179"/>
      <c r="I410" s="180"/>
      <c r="J410" s="140" t="s">
        <v>64</v>
      </c>
      <c r="K410" s="141"/>
      <c r="L410" s="141"/>
      <c r="M410" s="141"/>
      <c r="N410" s="141"/>
      <c r="O410" s="141"/>
      <c r="P410" s="142"/>
      <c r="Q410" s="125" t="s">
        <v>314</v>
      </c>
      <c r="R410" s="126"/>
      <c r="S410" s="126"/>
      <c r="T410" s="126"/>
      <c r="U410" s="126"/>
      <c r="V410" s="126"/>
      <c r="W410" s="126"/>
      <c r="X410" s="126"/>
      <c r="Y410" s="127"/>
      <c r="Z410" s="33"/>
      <c r="AB410" s="82" t="str">
        <f t="shared" si="4"/>
        <v/>
      </c>
    </row>
    <row r="411" spans="1:28" ht="20.100000000000001" customHeight="1" x14ac:dyDescent="0.15">
      <c r="C411" s="101"/>
      <c r="D411" s="227"/>
      <c r="E411" s="235"/>
      <c r="F411" s="236"/>
      <c r="G411" s="83">
        <v>3802</v>
      </c>
      <c r="H411" s="181"/>
      <c r="I411" s="182"/>
      <c r="J411" s="134" t="s">
        <v>65</v>
      </c>
      <c r="K411" s="135"/>
      <c r="L411" s="135"/>
      <c r="M411" s="135"/>
      <c r="N411" s="135"/>
      <c r="O411" s="135"/>
      <c r="P411" s="136"/>
      <c r="Q411" s="116" t="s">
        <v>314</v>
      </c>
      <c r="R411" s="117"/>
      <c r="S411" s="117"/>
      <c r="T411" s="117"/>
      <c r="U411" s="117"/>
      <c r="V411" s="117"/>
      <c r="W411" s="117"/>
      <c r="X411" s="117"/>
      <c r="Y411" s="118"/>
      <c r="Z411" s="33"/>
      <c r="AB411" s="82" t="str">
        <f t="shared" si="4"/>
        <v/>
      </c>
    </row>
    <row r="412" spans="1:28" ht="20.100000000000001" customHeight="1" x14ac:dyDescent="0.15">
      <c r="C412" s="101"/>
      <c r="D412" s="227"/>
      <c r="E412" s="235"/>
      <c r="F412" s="236"/>
      <c r="G412" s="83">
        <v>3803</v>
      </c>
      <c r="H412" s="181"/>
      <c r="I412" s="182"/>
      <c r="J412" s="134" t="s">
        <v>66</v>
      </c>
      <c r="K412" s="135"/>
      <c r="L412" s="135"/>
      <c r="M412" s="135"/>
      <c r="N412" s="135"/>
      <c r="O412" s="135"/>
      <c r="P412" s="136"/>
      <c r="Q412" s="116" t="s">
        <v>314</v>
      </c>
      <c r="R412" s="117"/>
      <c r="S412" s="117"/>
      <c r="T412" s="117"/>
      <c r="U412" s="117"/>
      <c r="V412" s="117"/>
      <c r="W412" s="117"/>
      <c r="X412" s="117"/>
      <c r="Y412" s="118"/>
      <c r="Z412" s="33"/>
      <c r="AB412" s="82" t="str">
        <f t="shared" si="4"/>
        <v/>
      </c>
    </row>
    <row r="413" spans="1:28" ht="20.100000000000001" customHeight="1" x14ac:dyDescent="0.15">
      <c r="C413" s="101"/>
      <c r="D413" s="227"/>
      <c r="E413" s="235"/>
      <c r="F413" s="236"/>
      <c r="G413" s="83">
        <v>3804</v>
      </c>
      <c r="H413" s="181"/>
      <c r="I413" s="182"/>
      <c r="J413" s="134" t="s">
        <v>67</v>
      </c>
      <c r="K413" s="135"/>
      <c r="L413" s="135"/>
      <c r="M413" s="135"/>
      <c r="N413" s="135"/>
      <c r="O413" s="135"/>
      <c r="P413" s="136"/>
      <c r="Q413" s="116" t="s">
        <v>314</v>
      </c>
      <c r="R413" s="117"/>
      <c r="S413" s="117"/>
      <c r="T413" s="117"/>
      <c r="U413" s="117"/>
      <c r="V413" s="117"/>
      <c r="W413" s="117"/>
      <c r="X413" s="117"/>
      <c r="Y413" s="118"/>
      <c r="Z413" s="33"/>
      <c r="AB413" s="82" t="str">
        <f t="shared" si="4"/>
        <v/>
      </c>
    </row>
    <row r="414" spans="1:28" ht="20.100000000000001" customHeight="1" x14ac:dyDescent="0.15">
      <c r="C414" s="101"/>
      <c r="D414" s="228"/>
      <c r="E414" s="233"/>
      <c r="F414" s="234"/>
      <c r="G414" s="84">
        <v>3805</v>
      </c>
      <c r="H414" s="183"/>
      <c r="I414" s="184"/>
      <c r="J414" s="137" t="s">
        <v>68</v>
      </c>
      <c r="K414" s="138"/>
      <c r="L414" s="138"/>
      <c r="M414" s="138"/>
      <c r="N414" s="138"/>
      <c r="O414" s="138"/>
      <c r="P414" s="139"/>
      <c r="Q414" s="119" t="s">
        <v>314</v>
      </c>
      <c r="R414" s="120"/>
      <c r="S414" s="120"/>
      <c r="T414" s="120"/>
      <c r="U414" s="120"/>
      <c r="V414" s="120"/>
      <c r="W414" s="120"/>
      <c r="X414" s="120"/>
      <c r="Y414" s="121"/>
      <c r="Z414" s="33"/>
      <c r="AB414" s="82" t="str">
        <f t="shared" si="4"/>
        <v/>
      </c>
    </row>
    <row r="415" spans="1:28" ht="30" customHeight="1" x14ac:dyDescent="0.15">
      <c r="C415" s="101"/>
      <c r="D415" s="226">
        <v>39</v>
      </c>
      <c r="E415" s="231" t="s">
        <v>137</v>
      </c>
      <c r="F415" s="232"/>
      <c r="G415" s="81">
        <v>3901</v>
      </c>
      <c r="H415" s="179"/>
      <c r="I415" s="180"/>
      <c r="J415" s="140" t="s">
        <v>317</v>
      </c>
      <c r="K415" s="141"/>
      <c r="L415" s="141"/>
      <c r="M415" s="141"/>
      <c r="N415" s="141"/>
      <c r="O415" s="141"/>
      <c r="P415" s="142"/>
      <c r="Q415" s="128" t="s">
        <v>225</v>
      </c>
      <c r="R415" s="129"/>
      <c r="S415" s="129"/>
      <c r="T415" s="129"/>
      <c r="U415" s="129"/>
      <c r="V415" s="129"/>
      <c r="W415" s="129"/>
      <c r="X415" s="129"/>
      <c r="Y415" s="130"/>
      <c r="Z415" s="33"/>
      <c r="AB415" s="82" t="str">
        <f t="shared" si="4"/>
        <v/>
      </c>
    </row>
    <row r="416" spans="1:28" ht="20.100000000000001" customHeight="1" x14ac:dyDescent="0.15">
      <c r="C416" s="101"/>
      <c r="D416" s="228"/>
      <c r="E416" s="233"/>
      <c r="F416" s="234"/>
      <c r="G416" s="84">
        <v>3902</v>
      </c>
      <c r="H416" s="183"/>
      <c r="I416" s="184"/>
      <c r="J416" s="137" t="s">
        <v>69</v>
      </c>
      <c r="K416" s="138"/>
      <c r="L416" s="138"/>
      <c r="M416" s="138"/>
      <c r="N416" s="138"/>
      <c r="O416" s="138"/>
      <c r="P416" s="139"/>
      <c r="Q416" s="131"/>
      <c r="R416" s="132"/>
      <c r="S416" s="132"/>
      <c r="T416" s="132"/>
      <c r="U416" s="132"/>
      <c r="V416" s="132"/>
      <c r="W416" s="132"/>
      <c r="X416" s="132"/>
      <c r="Y416" s="133"/>
      <c r="Z416" s="33"/>
      <c r="AB416" s="82" t="str">
        <f t="shared" si="4"/>
        <v/>
      </c>
    </row>
    <row r="417" spans="3:28" ht="30" customHeight="1" x14ac:dyDescent="0.15">
      <c r="C417" s="101"/>
      <c r="D417" s="226">
        <v>40</v>
      </c>
      <c r="E417" s="231" t="s">
        <v>138</v>
      </c>
      <c r="F417" s="232"/>
      <c r="G417" s="81">
        <v>4001</v>
      </c>
      <c r="H417" s="179"/>
      <c r="I417" s="180"/>
      <c r="J417" s="140" t="s">
        <v>318</v>
      </c>
      <c r="K417" s="141"/>
      <c r="L417" s="141"/>
      <c r="M417" s="141"/>
      <c r="N417" s="141"/>
      <c r="O417" s="141"/>
      <c r="P417" s="142"/>
      <c r="Q417" s="122" t="s">
        <v>226</v>
      </c>
      <c r="R417" s="123"/>
      <c r="S417" s="123"/>
      <c r="T417" s="123"/>
      <c r="U417" s="123"/>
      <c r="V417" s="123"/>
      <c r="W417" s="123"/>
      <c r="X417" s="123"/>
      <c r="Y417" s="124"/>
      <c r="Z417" s="33"/>
      <c r="AB417" s="82" t="str">
        <f t="shared" si="4"/>
        <v/>
      </c>
    </row>
    <row r="418" spans="3:28" ht="20.100000000000001" customHeight="1" x14ac:dyDescent="0.15">
      <c r="C418" s="101"/>
      <c r="D418" s="228"/>
      <c r="E418" s="233"/>
      <c r="F418" s="234"/>
      <c r="G418" s="84">
        <v>4002</v>
      </c>
      <c r="H418" s="183"/>
      <c r="I418" s="184"/>
      <c r="J418" s="137" t="s">
        <v>120</v>
      </c>
      <c r="K418" s="138"/>
      <c r="L418" s="138"/>
      <c r="M418" s="138"/>
      <c r="N418" s="138"/>
      <c r="O418" s="138"/>
      <c r="P418" s="139"/>
      <c r="Q418" s="119"/>
      <c r="R418" s="120"/>
      <c r="S418" s="120"/>
      <c r="T418" s="120"/>
      <c r="U418" s="120"/>
      <c r="V418" s="120"/>
      <c r="W418" s="120"/>
      <c r="X418" s="120"/>
      <c r="Y418" s="121"/>
      <c r="Z418" s="33"/>
      <c r="AB418" s="82" t="str">
        <f t="shared" si="4"/>
        <v/>
      </c>
    </row>
    <row r="419" spans="3:28" ht="20.100000000000001" customHeight="1" x14ac:dyDescent="0.15">
      <c r="C419" s="101"/>
      <c r="D419" s="226">
        <v>41</v>
      </c>
      <c r="E419" s="231" t="s">
        <v>139</v>
      </c>
      <c r="F419" s="232"/>
      <c r="G419" s="81">
        <v>4101</v>
      </c>
      <c r="H419" s="179"/>
      <c r="I419" s="180"/>
      <c r="J419" s="140" t="s">
        <v>70</v>
      </c>
      <c r="K419" s="141"/>
      <c r="L419" s="141"/>
      <c r="M419" s="141"/>
      <c r="N419" s="141"/>
      <c r="O419" s="141"/>
      <c r="P419" s="142"/>
      <c r="Q419" s="125"/>
      <c r="R419" s="126"/>
      <c r="S419" s="126"/>
      <c r="T419" s="126"/>
      <c r="U419" s="126"/>
      <c r="V419" s="126"/>
      <c r="W419" s="126"/>
      <c r="X419" s="126"/>
      <c r="Y419" s="127"/>
      <c r="Z419" s="33"/>
      <c r="AB419" s="82" t="str">
        <f t="shared" si="4"/>
        <v/>
      </c>
    </row>
    <row r="420" spans="3:28" ht="20.100000000000001" customHeight="1" x14ac:dyDescent="0.15">
      <c r="C420" s="101"/>
      <c r="D420" s="227"/>
      <c r="E420" s="235"/>
      <c r="F420" s="236"/>
      <c r="G420" s="83">
        <v>4102</v>
      </c>
      <c r="H420" s="181"/>
      <c r="I420" s="182"/>
      <c r="J420" s="134" t="s">
        <v>319</v>
      </c>
      <c r="K420" s="135"/>
      <c r="L420" s="135"/>
      <c r="M420" s="135"/>
      <c r="N420" s="135"/>
      <c r="O420" s="135"/>
      <c r="P420" s="136"/>
      <c r="Q420" s="116" t="s">
        <v>227</v>
      </c>
      <c r="R420" s="117"/>
      <c r="S420" s="117"/>
      <c r="T420" s="117"/>
      <c r="U420" s="117"/>
      <c r="V420" s="117"/>
      <c r="W420" s="117"/>
      <c r="X420" s="117"/>
      <c r="Y420" s="118"/>
      <c r="Z420" s="33"/>
      <c r="AB420" s="82" t="str">
        <f t="shared" si="4"/>
        <v/>
      </c>
    </row>
    <row r="421" spans="3:28" ht="20.100000000000001" customHeight="1" x14ac:dyDescent="0.15">
      <c r="C421" s="101"/>
      <c r="D421" s="227"/>
      <c r="E421" s="235"/>
      <c r="F421" s="236"/>
      <c r="G421" s="83">
        <v>4103</v>
      </c>
      <c r="H421" s="181"/>
      <c r="I421" s="182"/>
      <c r="J421" s="134" t="s">
        <v>320</v>
      </c>
      <c r="K421" s="135"/>
      <c r="L421" s="135"/>
      <c r="M421" s="135"/>
      <c r="N421" s="135"/>
      <c r="O421" s="135"/>
      <c r="P421" s="136"/>
      <c r="Q421" s="116" t="s">
        <v>228</v>
      </c>
      <c r="R421" s="117"/>
      <c r="S421" s="117"/>
      <c r="T421" s="117"/>
      <c r="U421" s="117"/>
      <c r="V421" s="117"/>
      <c r="W421" s="117"/>
      <c r="X421" s="117"/>
      <c r="Y421" s="118"/>
      <c r="Z421" s="33"/>
      <c r="AB421" s="82" t="str">
        <f t="shared" si="4"/>
        <v/>
      </c>
    </row>
    <row r="422" spans="3:28" ht="20.100000000000001" customHeight="1" x14ac:dyDescent="0.15">
      <c r="C422" s="101"/>
      <c r="D422" s="227"/>
      <c r="E422" s="235"/>
      <c r="F422" s="236"/>
      <c r="G422" s="83">
        <v>4104</v>
      </c>
      <c r="H422" s="181"/>
      <c r="I422" s="182"/>
      <c r="J422" s="134" t="s">
        <v>71</v>
      </c>
      <c r="K422" s="135"/>
      <c r="L422" s="135"/>
      <c r="M422" s="135"/>
      <c r="N422" s="135"/>
      <c r="O422" s="135"/>
      <c r="P422" s="136"/>
      <c r="Q422" s="116"/>
      <c r="R422" s="117"/>
      <c r="S422" s="117"/>
      <c r="T422" s="117"/>
      <c r="U422" s="117"/>
      <c r="V422" s="117"/>
      <c r="W422" s="117"/>
      <c r="X422" s="117"/>
      <c r="Y422" s="118"/>
      <c r="Z422" s="33"/>
      <c r="AB422" s="82" t="str">
        <f t="shared" si="4"/>
        <v/>
      </c>
    </row>
    <row r="423" spans="3:28" ht="20.100000000000001" customHeight="1" x14ac:dyDescent="0.15">
      <c r="C423" s="101"/>
      <c r="D423" s="227"/>
      <c r="E423" s="235"/>
      <c r="F423" s="236"/>
      <c r="G423" s="83">
        <v>4105</v>
      </c>
      <c r="H423" s="181"/>
      <c r="I423" s="182"/>
      <c r="J423" s="134" t="s">
        <v>72</v>
      </c>
      <c r="K423" s="135"/>
      <c r="L423" s="135"/>
      <c r="M423" s="135"/>
      <c r="N423" s="135"/>
      <c r="O423" s="135"/>
      <c r="P423" s="136"/>
      <c r="Q423" s="116"/>
      <c r="R423" s="117"/>
      <c r="S423" s="117"/>
      <c r="T423" s="117"/>
      <c r="U423" s="117"/>
      <c r="V423" s="117"/>
      <c r="W423" s="117"/>
      <c r="X423" s="117"/>
      <c r="Y423" s="118"/>
      <c r="Z423" s="33"/>
      <c r="AB423" s="82" t="str">
        <f t="shared" si="4"/>
        <v/>
      </c>
    </row>
    <row r="424" spans="3:28" ht="20.100000000000001" customHeight="1" x14ac:dyDescent="0.15">
      <c r="C424" s="101"/>
      <c r="D424" s="227"/>
      <c r="E424" s="235"/>
      <c r="F424" s="236"/>
      <c r="G424" s="83">
        <v>4106</v>
      </c>
      <c r="H424" s="181"/>
      <c r="I424" s="182"/>
      <c r="J424" s="134" t="s">
        <v>73</v>
      </c>
      <c r="K424" s="135"/>
      <c r="L424" s="135"/>
      <c r="M424" s="135"/>
      <c r="N424" s="135"/>
      <c r="O424" s="135"/>
      <c r="P424" s="136"/>
      <c r="Q424" s="116"/>
      <c r="R424" s="117"/>
      <c r="S424" s="117"/>
      <c r="T424" s="117"/>
      <c r="U424" s="117"/>
      <c r="V424" s="117"/>
      <c r="W424" s="117"/>
      <c r="X424" s="117"/>
      <c r="Y424" s="118"/>
      <c r="Z424" s="33"/>
      <c r="AB424" s="82" t="str">
        <f t="shared" si="4"/>
        <v/>
      </c>
    </row>
    <row r="425" spans="3:28" ht="20.100000000000001" customHeight="1" x14ac:dyDescent="0.15">
      <c r="C425" s="101"/>
      <c r="D425" s="227"/>
      <c r="E425" s="235"/>
      <c r="F425" s="236"/>
      <c r="G425" s="83">
        <v>4107</v>
      </c>
      <c r="H425" s="181"/>
      <c r="I425" s="182"/>
      <c r="J425" s="134" t="s">
        <v>74</v>
      </c>
      <c r="K425" s="135"/>
      <c r="L425" s="135"/>
      <c r="M425" s="135"/>
      <c r="N425" s="135"/>
      <c r="O425" s="135"/>
      <c r="P425" s="136"/>
      <c r="Q425" s="116"/>
      <c r="R425" s="117"/>
      <c r="S425" s="117"/>
      <c r="T425" s="117"/>
      <c r="U425" s="117"/>
      <c r="V425" s="117"/>
      <c r="W425" s="117"/>
      <c r="X425" s="117"/>
      <c r="Y425" s="118"/>
      <c r="Z425" s="33"/>
      <c r="AB425" s="82" t="str">
        <f t="shared" si="4"/>
        <v/>
      </c>
    </row>
    <row r="426" spans="3:28" ht="20.100000000000001" customHeight="1" x14ac:dyDescent="0.15">
      <c r="C426" s="101"/>
      <c r="D426" s="227"/>
      <c r="E426" s="235"/>
      <c r="F426" s="236"/>
      <c r="G426" s="83">
        <v>4108</v>
      </c>
      <c r="H426" s="181"/>
      <c r="I426" s="182"/>
      <c r="J426" s="134" t="s">
        <v>75</v>
      </c>
      <c r="K426" s="135"/>
      <c r="L426" s="135"/>
      <c r="M426" s="135"/>
      <c r="N426" s="135"/>
      <c r="O426" s="135"/>
      <c r="P426" s="136"/>
      <c r="Q426" s="116"/>
      <c r="R426" s="117"/>
      <c r="S426" s="117"/>
      <c r="T426" s="117"/>
      <c r="U426" s="117"/>
      <c r="V426" s="117"/>
      <c r="W426" s="117"/>
      <c r="X426" s="117"/>
      <c r="Y426" s="118"/>
      <c r="Z426" s="33"/>
      <c r="AB426" s="82" t="str">
        <f t="shared" si="4"/>
        <v/>
      </c>
    </row>
    <row r="427" spans="3:28" ht="20.100000000000001" customHeight="1" x14ac:dyDescent="0.15">
      <c r="C427" s="101"/>
      <c r="D427" s="227"/>
      <c r="E427" s="235"/>
      <c r="F427" s="236"/>
      <c r="G427" s="83">
        <v>4109</v>
      </c>
      <c r="H427" s="181"/>
      <c r="I427" s="182"/>
      <c r="J427" s="134" t="s">
        <v>76</v>
      </c>
      <c r="K427" s="135"/>
      <c r="L427" s="135"/>
      <c r="M427" s="135"/>
      <c r="N427" s="135"/>
      <c r="O427" s="135"/>
      <c r="P427" s="136"/>
      <c r="Q427" s="116"/>
      <c r="R427" s="117"/>
      <c r="S427" s="117"/>
      <c r="T427" s="117"/>
      <c r="U427" s="117"/>
      <c r="V427" s="117"/>
      <c r="W427" s="117"/>
      <c r="X427" s="117"/>
      <c r="Y427" s="118"/>
      <c r="Z427" s="33"/>
      <c r="AB427" s="82" t="str">
        <f t="shared" si="4"/>
        <v/>
      </c>
    </row>
    <row r="428" spans="3:28" ht="20.100000000000001" customHeight="1" x14ac:dyDescent="0.15">
      <c r="C428" s="101"/>
      <c r="D428" s="227"/>
      <c r="E428" s="235"/>
      <c r="F428" s="236"/>
      <c r="G428" s="83">
        <v>4110</v>
      </c>
      <c r="H428" s="181"/>
      <c r="I428" s="182"/>
      <c r="J428" s="134" t="s">
        <v>77</v>
      </c>
      <c r="K428" s="135"/>
      <c r="L428" s="135"/>
      <c r="M428" s="135"/>
      <c r="N428" s="135"/>
      <c r="O428" s="135"/>
      <c r="P428" s="136"/>
      <c r="Q428" s="116"/>
      <c r="R428" s="117"/>
      <c r="S428" s="117"/>
      <c r="T428" s="117"/>
      <c r="U428" s="117"/>
      <c r="V428" s="117"/>
      <c r="W428" s="117"/>
      <c r="X428" s="117"/>
      <c r="Y428" s="118"/>
      <c r="Z428" s="33"/>
      <c r="AB428" s="82" t="str">
        <f t="shared" si="4"/>
        <v/>
      </c>
    </row>
    <row r="429" spans="3:28" ht="20.100000000000001" customHeight="1" x14ac:dyDescent="0.15">
      <c r="C429" s="101"/>
      <c r="D429" s="227"/>
      <c r="E429" s="235"/>
      <c r="F429" s="236"/>
      <c r="G429" s="83">
        <v>4111</v>
      </c>
      <c r="H429" s="181"/>
      <c r="I429" s="182"/>
      <c r="J429" s="134" t="s">
        <v>121</v>
      </c>
      <c r="K429" s="135"/>
      <c r="L429" s="135"/>
      <c r="M429" s="135"/>
      <c r="N429" s="135"/>
      <c r="O429" s="135"/>
      <c r="P429" s="136"/>
      <c r="Q429" s="116"/>
      <c r="R429" s="117"/>
      <c r="S429" s="117"/>
      <c r="T429" s="117"/>
      <c r="U429" s="117"/>
      <c r="V429" s="117"/>
      <c r="W429" s="117"/>
      <c r="X429" s="117"/>
      <c r="Y429" s="118"/>
      <c r="Z429" s="33"/>
      <c r="AB429" s="82" t="str">
        <f t="shared" si="4"/>
        <v/>
      </c>
    </row>
    <row r="430" spans="3:28" ht="20.100000000000001" customHeight="1" x14ac:dyDescent="0.15">
      <c r="C430" s="101"/>
      <c r="D430" s="227"/>
      <c r="E430" s="235"/>
      <c r="F430" s="236"/>
      <c r="G430" s="83">
        <v>4112</v>
      </c>
      <c r="H430" s="181"/>
      <c r="I430" s="182"/>
      <c r="J430" s="134" t="s">
        <v>122</v>
      </c>
      <c r="K430" s="135"/>
      <c r="L430" s="135"/>
      <c r="M430" s="135"/>
      <c r="N430" s="135"/>
      <c r="O430" s="135"/>
      <c r="P430" s="136"/>
      <c r="Q430" s="116"/>
      <c r="R430" s="117"/>
      <c r="S430" s="117"/>
      <c r="T430" s="117"/>
      <c r="U430" s="117"/>
      <c r="V430" s="117"/>
      <c r="W430" s="117"/>
      <c r="X430" s="117"/>
      <c r="Y430" s="118"/>
      <c r="Z430" s="33"/>
      <c r="AB430" s="82" t="str">
        <f t="shared" si="4"/>
        <v/>
      </c>
    </row>
    <row r="431" spans="3:28" ht="20.100000000000001" customHeight="1" x14ac:dyDescent="0.15">
      <c r="C431" s="101"/>
      <c r="D431" s="228"/>
      <c r="E431" s="233"/>
      <c r="F431" s="234"/>
      <c r="G431" s="84">
        <v>4113</v>
      </c>
      <c r="H431" s="183"/>
      <c r="I431" s="184"/>
      <c r="J431" s="137" t="s">
        <v>123</v>
      </c>
      <c r="K431" s="138"/>
      <c r="L431" s="138"/>
      <c r="M431" s="138"/>
      <c r="N431" s="138"/>
      <c r="O431" s="138"/>
      <c r="P431" s="139"/>
      <c r="Q431" s="119"/>
      <c r="R431" s="120"/>
      <c r="S431" s="120"/>
      <c r="T431" s="120"/>
      <c r="U431" s="120"/>
      <c r="V431" s="120"/>
      <c r="W431" s="120"/>
      <c r="X431" s="120"/>
      <c r="Y431" s="121"/>
      <c r="Z431" s="33"/>
      <c r="AB431" s="82" t="str">
        <f t="shared" si="4"/>
        <v/>
      </c>
    </row>
    <row r="432" spans="3:28" ht="20.100000000000001" customHeight="1" x14ac:dyDescent="0.15">
      <c r="C432" s="101"/>
      <c r="E432" s="103"/>
      <c r="M432" s="24"/>
      <c r="Q432" s="104"/>
      <c r="R432" s="104"/>
      <c r="S432" s="104"/>
      <c r="T432" s="104"/>
      <c r="U432" s="104"/>
      <c r="V432" s="104"/>
      <c r="W432" s="104"/>
      <c r="X432" s="104"/>
      <c r="Y432" s="104"/>
      <c r="Z432" s="33"/>
    </row>
    <row r="433" spans="1:26" ht="20.100000000000001" customHeight="1" x14ac:dyDescent="0.15">
      <c r="C433" s="101"/>
      <c r="Z433" s="33"/>
    </row>
    <row r="434" spans="1:26" ht="20.100000000000001" customHeight="1" x14ac:dyDescent="0.15">
      <c r="A434" s="6"/>
      <c r="B434" s="6"/>
      <c r="C434" s="20"/>
      <c r="D434" s="213" t="s">
        <v>143</v>
      </c>
      <c r="E434" s="229"/>
      <c r="F434" s="213"/>
      <c r="G434" s="213"/>
      <c r="H434" s="213"/>
      <c r="I434" s="213"/>
      <c r="J434" s="213"/>
      <c r="K434" s="213"/>
      <c r="L434" s="213"/>
      <c r="M434" s="213"/>
      <c r="N434" s="213"/>
      <c r="O434" s="213"/>
      <c r="P434" s="213"/>
      <c r="Q434" s="213"/>
      <c r="R434" s="213"/>
      <c r="S434" s="213"/>
      <c r="T434" s="213"/>
      <c r="U434" s="213"/>
      <c r="V434" s="213"/>
      <c r="W434" s="213"/>
      <c r="X434" s="213"/>
      <c r="Y434" s="213"/>
      <c r="Z434" s="25"/>
    </row>
    <row r="435" spans="1:26" ht="3" customHeight="1" x14ac:dyDescent="0.15">
      <c r="A435" s="6"/>
      <c r="B435" s="6"/>
      <c r="C435" s="20"/>
      <c r="D435" s="77"/>
      <c r="E435" s="106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25"/>
    </row>
    <row r="436" spans="1:26" ht="20.100000000000001" customHeight="1" x14ac:dyDescent="0.15">
      <c r="A436" s="6"/>
      <c r="B436" s="6"/>
      <c r="C436" s="20"/>
      <c r="D436" s="107" t="s">
        <v>328</v>
      </c>
      <c r="E436" s="105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25"/>
    </row>
    <row r="437" spans="1:26" ht="20.100000000000001" customHeight="1" x14ac:dyDescent="0.15">
      <c r="A437" s="6"/>
      <c r="B437" s="6"/>
      <c r="C437" s="20"/>
      <c r="D437" s="108">
        <v>42</v>
      </c>
      <c r="E437" s="24" t="s">
        <v>142</v>
      </c>
      <c r="F437" s="24"/>
      <c r="G437" s="24"/>
      <c r="H437" s="24"/>
      <c r="I437" s="24"/>
      <c r="J437" s="24"/>
      <c r="K437" s="24"/>
      <c r="L437" s="24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25"/>
    </row>
    <row r="438" spans="1:26" ht="42.95" customHeight="1" x14ac:dyDescent="0.15">
      <c r="A438" s="6"/>
      <c r="B438" s="6"/>
      <c r="C438" s="20"/>
      <c r="D438" s="24"/>
      <c r="E438" s="230"/>
      <c r="F438" s="230"/>
      <c r="G438" s="230"/>
      <c r="H438" s="230"/>
      <c r="I438" s="230"/>
      <c r="J438" s="230"/>
      <c r="K438" s="230"/>
      <c r="L438" s="230"/>
      <c r="M438" s="230"/>
      <c r="N438" s="230"/>
      <c r="O438" s="230"/>
      <c r="P438" s="230"/>
      <c r="Q438" s="230"/>
      <c r="R438" s="230"/>
      <c r="S438" s="230"/>
      <c r="T438" s="230"/>
      <c r="U438" s="230"/>
      <c r="V438" s="230"/>
      <c r="W438" s="230"/>
      <c r="X438" s="230"/>
      <c r="Y438" s="230"/>
      <c r="Z438" s="25"/>
    </row>
    <row r="439" spans="1:26" ht="20.100000000000001" customHeight="1" x14ac:dyDescent="0.15">
      <c r="A439" s="6"/>
      <c r="B439" s="6"/>
      <c r="C439" s="20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25"/>
    </row>
    <row r="440" spans="1:26" ht="20.100000000000001" customHeight="1" x14ac:dyDescent="0.15">
      <c r="A440" s="6"/>
      <c r="B440" s="6"/>
      <c r="C440" s="109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39"/>
    </row>
    <row r="441" spans="1:26" x14ac:dyDescent="0.15">
      <c r="E441" s="103"/>
    </row>
  </sheetData>
  <sheetProtection algorithmName="SHA-512" hashValue="nIt6FSf+Sxbw19fHpHS0obsXxQk4kZO+B+ePnUQy2/ZY/QK6twuXFBqRCGkClzAj8ZabK7dFqh6nBhC1FGqqRA==" saltValue="qhBtSvpLsZ1uNssVBk34hw==" spinCount="100000" sheet="1" objects="1" scenarios="1"/>
  <dataConsolidate/>
  <mergeCells count="782">
    <mergeCell ref="E190:J190"/>
    <mergeCell ref="J180:Y180"/>
    <mergeCell ref="I185:M185"/>
    <mergeCell ref="J186:Y186"/>
    <mergeCell ref="I183:M183"/>
    <mergeCell ref="I181:M181"/>
    <mergeCell ref="E189:J189"/>
    <mergeCell ref="K189:N189"/>
    <mergeCell ref="O189:S189"/>
    <mergeCell ref="E188:Y188"/>
    <mergeCell ref="K190:N190"/>
    <mergeCell ref="O190:S190"/>
    <mergeCell ref="D387:D392"/>
    <mergeCell ref="E394:F401"/>
    <mergeCell ref="D394:D401"/>
    <mergeCell ref="E402:F403"/>
    <mergeCell ref="E404:F409"/>
    <mergeCell ref="E410:F414"/>
    <mergeCell ref="E393:F393"/>
    <mergeCell ref="D402:D403"/>
    <mergeCell ref="D404:D409"/>
    <mergeCell ref="D410:D414"/>
    <mergeCell ref="E387:F392"/>
    <mergeCell ref="E236:F240"/>
    <mergeCell ref="E268:F272"/>
    <mergeCell ref="E241:F246"/>
    <mergeCell ref="D415:D416"/>
    <mergeCell ref="D417:D418"/>
    <mergeCell ref="I149:M149"/>
    <mergeCell ref="I169:M169"/>
    <mergeCell ref="I179:M179"/>
    <mergeCell ref="I175:M175"/>
    <mergeCell ref="D273:D274"/>
    <mergeCell ref="D275:D284"/>
    <mergeCell ref="H232:I232"/>
    <mergeCell ref="H250:I250"/>
    <mergeCell ref="H251:I251"/>
    <mergeCell ref="J237:P237"/>
    <mergeCell ref="J238:P238"/>
    <mergeCell ref="J239:P239"/>
    <mergeCell ref="J240:P240"/>
    <mergeCell ref="J241:P241"/>
    <mergeCell ref="J242:P242"/>
    <mergeCell ref="J243:P243"/>
    <mergeCell ref="J244:P244"/>
    <mergeCell ref="E252:F267"/>
    <mergeCell ref="D252:D267"/>
    <mergeCell ref="O175:Q175"/>
    <mergeCell ref="I171:M171"/>
    <mergeCell ref="I177:M177"/>
    <mergeCell ref="E248:F251"/>
    <mergeCell ref="E247:F247"/>
    <mergeCell ref="C207:H207"/>
    <mergeCell ref="D214:D226"/>
    <mergeCell ref="E227:F231"/>
    <mergeCell ref="D268:D272"/>
    <mergeCell ref="D227:D231"/>
    <mergeCell ref="D232:D235"/>
    <mergeCell ref="D236:D240"/>
    <mergeCell ref="D241:D246"/>
    <mergeCell ref="D211:Y211"/>
    <mergeCell ref="D213:F213"/>
    <mergeCell ref="H227:I227"/>
    <mergeCell ref="H228:I228"/>
    <mergeCell ref="H229:I229"/>
    <mergeCell ref="H230:I230"/>
    <mergeCell ref="D248:D251"/>
    <mergeCell ref="H246:I246"/>
    <mergeCell ref="H247:I247"/>
    <mergeCell ref="H214:I214"/>
    <mergeCell ref="Q213:Y213"/>
    <mergeCell ref="I112:Y112"/>
    <mergeCell ref="I114:Y114"/>
    <mergeCell ref="I151:M151"/>
    <mergeCell ref="I173:M173"/>
    <mergeCell ref="I157:Y157"/>
    <mergeCell ref="I159:M159"/>
    <mergeCell ref="I155:Y155"/>
    <mergeCell ref="I22:Y22"/>
    <mergeCell ref="I24:Y24"/>
    <mergeCell ref="I26:Y26"/>
    <mergeCell ref="I28:Y28"/>
    <mergeCell ref="D111:Y111"/>
    <mergeCell ref="C11:Z11"/>
    <mergeCell ref="C13:H13"/>
    <mergeCell ref="I20:M20"/>
    <mergeCell ref="I81:Y81"/>
    <mergeCell ref="I75:Y75"/>
    <mergeCell ref="J76:Y76"/>
    <mergeCell ref="I77:Y77"/>
    <mergeCell ref="I79:Y79"/>
    <mergeCell ref="I40:M40"/>
    <mergeCell ref="I63:M63"/>
    <mergeCell ref="W1:Z1"/>
    <mergeCell ref="H231:I231"/>
    <mergeCell ref="C166:H166"/>
    <mergeCell ref="I30:Y30"/>
    <mergeCell ref="I32:Y32"/>
    <mergeCell ref="I34:M34"/>
    <mergeCell ref="I69:M69"/>
    <mergeCell ref="C60:H60"/>
    <mergeCell ref="J74:Y74"/>
    <mergeCell ref="I36:M36"/>
    <mergeCell ref="I38:Y38"/>
    <mergeCell ref="I71:Y71"/>
    <mergeCell ref="I73:Y73"/>
    <mergeCell ref="C109:H109"/>
    <mergeCell ref="C146:H146"/>
    <mergeCell ref="I120:M120"/>
    <mergeCell ref="I122:Y122"/>
    <mergeCell ref="I116:Y116"/>
    <mergeCell ref="I118:M118"/>
    <mergeCell ref="I153:Y153"/>
    <mergeCell ref="I83:M83"/>
    <mergeCell ref="I85:M85"/>
    <mergeCell ref="I161:M161"/>
    <mergeCell ref="I87:Y87"/>
    <mergeCell ref="H248:I248"/>
    <mergeCell ref="H249:I249"/>
    <mergeCell ref="H213:I213"/>
    <mergeCell ref="E415:F416"/>
    <mergeCell ref="E417:F418"/>
    <mergeCell ref="E419:F431"/>
    <mergeCell ref="E351:F358"/>
    <mergeCell ref="E359:F372"/>
    <mergeCell ref="E232:F235"/>
    <mergeCell ref="H233:I233"/>
    <mergeCell ref="H234:I234"/>
    <mergeCell ref="H235:I235"/>
    <mergeCell ref="H236:I236"/>
    <mergeCell ref="H237:I237"/>
    <mergeCell ref="H238:I238"/>
    <mergeCell ref="H239:I239"/>
    <mergeCell ref="H240:I240"/>
    <mergeCell ref="H241:I241"/>
    <mergeCell ref="H242:I242"/>
    <mergeCell ref="H243:I243"/>
    <mergeCell ref="H244:I244"/>
    <mergeCell ref="H245:I245"/>
    <mergeCell ref="E285:F294"/>
    <mergeCell ref="E295:F298"/>
    <mergeCell ref="D434:Y434"/>
    <mergeCell ref="E438:Y438"/>
    <mergeCell ref="H418:I418"/>
    <mergeCell ref="H419:I419"/>
    <mergeCell ref="H420:I420"/>
    <mergeCell ref="H421:I421"/>
    <mergeCell ref="H422:I422"/>
    <mergeCell ref="H423:I423"/>
    <mergeCell ref="H424:I424"/>
    <mergeCell ref="H425:I425"/>
    <mergeCell ref="H426:I426"/>
    <mergeCell ref="H427:I427"/>
    <mergeCell ref="H428:I428"/>
    <mergeCell ref="H429:I429"/>
    <mergeCell ref="H430:I430"/>
    <mergeCell ref="H431:I431"/>
    <mergeCell ref="J422:P422"/>
    <mergeCell ref="J423:P423"/>
    <mergeCell ref="J424:P424"/>
    <mergeCell ref="J425:P425"/>
    <mergeCell ref="J426:P426"/>
    <mergeCell ref="J430:P430"/>
    <mergeCell ref="J431:P431"/>
    <mergeCell ref="Q431:Y431"/>
    <mergeCell ref="E328:F333"/>
    <mergeCell ref="E334:F340"/>
    <mergeCell ref="E341:F350"/>
    <mergeCell ref="E299:F305"/>
    <mergeCell ref="D359:D372"/>
    <mergeCell ref="D334:D340"/>
    <mergeCell ref="D341:D350"/>
    <mergeCell ref="D351:D358"/>
    <mergeCell ref="D317:D327"/>
    <mergeCell ref="E306:F316"/>
    <mergeCell ref="E317:F327"/>
    <mergeCell ref="H299:I299"/>
    <mergeCell ref="H300:I300"/>
    <mergeCell ref="H301:I301"/>
    <mergeCell ref="H302:I302"/>
    <mergeCell ref="H303:I303"/>
    <mergeCell ref="H304:I304"/>
    <mergeCell ref="H305:I305"/>
    <mergeCell ref="H306:I306"/>
    <mergeCell ref="H307:I307"/>
    <mergeCell ref="H308:I308"/>
    <mergeCell ref="H309:I309"/>
    <mergeCell ref="D419:D431"/>
    <mergeCell ref="D328:D333"/>
    <mergeCell ref="D285:D294"/>
    <mergeCell ref="D295:D298"/>
    <mergeCell ref="D299:D305"/>
    <mergeCell ref="D306:D316"/>
    <mergeCell ref="H254:I254"/>
    <mergeCell ref="H255:I255"/>
    <mergeCell ref="H256:I256"/>
    <mergeCell ref="H257:I257"/>
    <mergeCell ref="H258:I258"/>
    <mergeCell ref="H259:I259"/>
    <mergeCell ref="E273:F274"/>
    <mergeCell ref="E275:F284"/>
    <mergeCell ref="H260:I260"/>
    <mergeCell ref="H261:I261"/>
    <mergeCell ref="H262:I262"/>
    <mergeCell ref="H263:I263"/>
    <mergeCell ref="H264:I264"/>
    <mergeCell ref="H265:I265"/>
    <mergeCell ref="H266:I266"/>
    <mergeCell ref="H267:I267"/>
    <mergeCell ref="H268:I268"/>
    <mergeCell ref="H269:I269"/>
    <mergeCell ref="H270:I270"/>
    <mergeCell ref="H271:I271"/>
    <mergeCell ref="D209:Y209"/>
    <mergeCell ref="E214:F226"/>
    <mergeCell ref="H215:I215"/>
    <mergeCell ref="H216:I216"/>
    <mergeCell ref="H217:I217"/>
    <mergeCell ref="H218:I218"/>
    <mergeCell ref="H219:I219"/>
    <mergeCell ref="H220:I220"/>
    <mergeCell ref="H221:I221"/>
    <mergeCell ref="H222:I222"/>
    <mergeCell ref="H223:I223"/>
    <mergeCell ref="J213:P213"/>
    <mergeCell ref="H224:I224"/>
    <mergeCell ref="H225:I225"/>
    <mergeCell ref="H226:I226"/>
    <mergeCell ref="J214:P214"/>
    <mergeCell ref="Q223:Y223"/>
    <mergeCell ref="Q224:Y224"/>
    <mergeCell ref="Q225:Y225"/>
    <mergeCell ref="Q226:Y226"/>
    <mergeCell ref="H252:I252"/>
    <mergeCell ref="H253:I253"/>
    <mergeCell ref="J215:P215"/>
    <mergeCell ref="J216:P216"/>
    <mergeCell ref="J217:P217"/>
    <mergeCell ref="J218:P218"/>
    <mergeCell ref="J219:P219"/>
    <mergeCell ref="J220:P220"/>
    <mergeCell ref="J221:P221"/>
    <mergeCell ref="J222:P222"/>
    <mergeCell ref="J223:P223"/>
    <mergeCell ref="J224:P224"/>
    <mergeCell ref="J225:P225"/>
    <mergeCell ref="J226:P226"/>
    <mergeCell ref="J227:P227"/>
    <mergeCell ref="J228:P228"/>
    <mergeCell ref="J229:P229"/>
    <mergeCell ref="J230:P230"/>
    <mergeCell ref="J231:P231"/>
    <mergeCell ref="J232:P232"/>
    <mergeCell ref="J233:P233"/>
    <mergeCell ref="J234:P234"/>
    <mergeCell ref="J235:P235"/>
    <mergeCell ref="J236:P236"/>
    <mergeCell ref="H272:I272"/>
    <mergeCell ref="H273:I273"/>
    <mergeCell ref="H274:I274"/>
    <mergeCell ref="H275:I275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85:I285"/>
    <mergeCell ref="H286:I286"/>
    <mergeCell ref="H287:I287"/>
    <mergeCell ref="H288:I288"/>
    <mergeCell ref="H289:I289"/>
    <mergeCell ref="H290:I290"/>
    <mergeCell ref="H291:I291"/>
    <mergeCell ref="H292:I292"/>
    <mergeCell ref="H293:I293"/>
    <mergeCell ref="H294:I294"/>
    <mergeCell ref="H295:I295"/>
    <mergeCell ref="H296:I296"/>
    <mergeCell ref="H297:I297"/>
    <mergeCell ref="H298:I298"/>
    <mergeCell ref="H310:I310"/>
    <mergeCell ref="H311:I311"/>
    <mergeCell ref="H312:I312"/>
    <mergeCell ref="H313:I313"/>
    <mergeCell ref="H314:I314"/>
    <mergeCell ref="H315:I315"/>
    <mergeCell ref="H316:I316"/>
    <mergeCell ref="H317:I317"/>
    <mergeCell ref="H318:I318"/>
    <mergeCell ref="H319:I319"/>
    <mergeCell ref="H320:I320"/>
    <mergeCell ref="H321:I321"/>
    <mergeCell ref="H322:I322"/>
    <mergeCell ref="H323:I323"/>
    <mergeCell ref="H324:I324"/>
    <mergeCell ref="H325:I325"/>
    <mergeCell ref="H326:I326"/>
    <mergeCell ref="H327:I327"/>
    <mergeCell ref="H328:I328"/>
    <mergeCell ref="H329:I329"/>
    <mergeCell ref="H330:I330"/>
    <mergeCell ref="H331:I331"/>
    <mergeCell ref="H332:I332"/>
    <mergeCell ref="H333:I333"/>
    <mergeCell ref="H334:I334"/>
    <mergeCell ref="H335:I335"/>
    <mergeCell ref="H336:I336"/>
    <mergeCell ref="H337:I337"/>
    <mergeCell ref="H338:I338"/>
    <mergeCell ref="H339:I339"/>
    <mergeCell ref="H340:I340"/>
    <mergeCell ref="H341:I341"/>
    <mergeCell ref="H342:I342"/>
    <mergeCell ref="H343:I343"/>
    <mergeCell ref="H344:I344"/>
    <mergeCell ref="H345:I345"/>
    <mergeCell ref="H346:I346"/>
    <mergeCell ref="H347:I347"/>
    <mergeCell ref="H348:I348"/>
    <mergeCell ref="H349:I349"/>
    <mergeCell ref="H350:I350"/>
    <mergeCell ref="H351:I351"/>
    <mergeCell ref="H352:I352"/>
    <mergeCell ref="H353:I353"/>
    <mergeCell ref="H354:I354"/>
    <mergeCell ref="H355:I355"/>
    <mergeCell ref="H356:I356"/>
    <mergeCell ref="H379:I379"/>
    <mergeCell ref="H366:I366"/>
    <mergeCell ref="H357:I357"/>
    <mergeCell ref="H358:I358"/>
    <mergeCell ref="H359:I359"/>
    <mergeCell ref="H360:I360"/>
    <mergeCell ref="H361:I361"/>
    <mergeCell ref="H362:I362"/>
    <mergeCell ref="H363:I363"/>
    <mergeCell ref="H364:I364"/>
    <mergeCell ref="H365:I365"/>
    <mergeCell ref="D375:Y375"/>
    <mergeCell ref="D377:F377"/>
    <mergeCell ref="J377:P377"/>
    <mergeCell ref="D378:D386"/>
    <mergeCell ref="H381:I381"/>
    <mergeCell ref="H382:I382"/>
    <mergeCell ref="H367:I367"/>
    <mergeCell ref="H368:I368"/>
    <mergeCell ref="H369:I369"/>
    <mergeCell ref="H370:I370"/>
    <mergeCell ref="H371:I371"/>
    <mergeCell ref="E378:F386"/>
    <mergeCell ref="H372:I372"/>
    <mergeCell ref="H380:I380"/>
    <mergeCell ref="H392:I392"/>
    <mergeCell ref="H393:I393"/>
    <mergeCell ref="H394:I394"/>
    <mergeCell ref="H395:I395"/>
    <mergeCell ref="H396:I396"/>
    <mergeCell ref="H388:I388"/>
    <mergeCell ref="Q390:Y390"/>
    <mergeCell ref="Q391:Y391"/>
    <mergeCell ref="Q392:Y392"/>
    <mergeCell ref="J410:P410"/>
    <mergeCell ref="J411:P411"/>
    <mergeCell ref="J412:P412"/>
    <mergeCell ref="J395:P395"/>
    <mergeCell ref="J396:P396"/>
    <mergeCell ref="J397:P397"/>
    <mergeCell ref="J398:P398"/>
    <mergeCell ref="Q393:Y393"/>
    <mergeCell ref="Q394:Y394"/>
    <mergeCell ref="Q395:Y395"/>
    <mergeCell ref="Q396:Y396"/>
    <mergeCell ref="Q397:Y397"/>
    <mergeCell ref="Q398:Y398"/>
    <mergeCell ref="Q399:Y399"/>
    <mergeCell ref="Q400:Y400"/>
    <mergeCell ref="Q401:Y401"/>
    <mergeCell ref="Q402:Y402"/>
    <mergeCell ref="Q403:Y403"/>
    <mergeCell ref="Q404:Y404"/>
    <mergeCell ref="Q405:Y405"/>
    <mergeCell ref="Q406:Y406"/>
    <mergeCell ref="H400:I400"/>
    <mergeCell ref="H401:I401"/>
    <mergeCell ref="H402:I402"/>
    <mergeCell ref="H403:I403"/>
    <mergeCell ref="H377:I377"/>
    <mergeCell ref="H378:I378"/>
    <mergeCell ref="J393:P393"/>
    <mergeCell ref="J394:P394"/>
    <mergeCell ref="J390:P390"/>
    <mergeCell ref="J391:P391"/>
    <mergeCell ref="J392:P392"/>
    <mergeCell ref="H398:I398"/>
    <mergeCell ref="H399:I399"/>
    <mergeCell ref="H383:I384"/>
    <mergeCell ref="H387:I387"/>
    <mergeCell ref="H389:I389"/>
    <mergeCell ref="H390:I390"/>
    <mergeCell ref="H391:I391"/>
    <mergeCell ref="H385:I386"/>
    <mergeCell ref="H397:I397"/>
    <mergeCell ref="J380:P380"/>
    <mergeCell ref="J381:P381"/>
    <mergeCell ref="J382:P382"/>
    <mergeCell ref="H417:I417"/>
    <mergeCell ref="H404:I404"/>
    <mergeCell ref="H405:I405"/>
    <mergeCell ref="H406:I406"/>
    <mergeCell ref="H407:I407"/>
    <mergeCell ref="H408:I408"/>
    <mergeCell ref="H413:I413"/>
    <mergeCell ref="H414:I414"/>
    <mergeCell ref="H415:I415"/>
    <mergeCell ref="H409:I409"/>
    <mergeCell ref="H410:I410"/>
    <mergeCell ref="H411:I411"/>
    <mergeCell ref="H412:I412"/>
    <mergeCell ref="H416:I416"/>
    <mergeCell ref="J245:P245"/>
    <mergeCell ref="J246:P246"/>
    <mergeCell ref="J247:P247"/>
    <mergeCell ref="J248:P248"/>
    <mergeCell ref="J249:P249"/>
    <mergeCell ref="J250:P250"/>
    <mergeCell ref="J251:P251"/>
    <mergeCell ref="J252:P252"/>
    <mergeCell ref="J253:P253"/>
    <mergeCell ref="J254:P254"/>
    <mergeCell ref="J255:P255"/>
    <mergeCell ref="J256:P256"/>
    <mergeCell ref="J257:P257"/>
    <mergeCell ref="J258:P258"/>
    <mergeCell ref="J259:P259"/>
    <mergeCell ref="J260:P260"/>
    <mergeCell ref="J261:P261"/>
    <mergeCell ref="J262:P262"/>
    <mergeCell ref="J263:P263"/>
    <mergeCell ref="J264:P264"/>
    <mergeCell ref="J265:P265"/>
    <mergeCell ref="J266:P266"/>
    <mergeCell ref="J267:P267"/>
    <mergeCell ref="J268:P268"/>
    <mergeCell ref="J269:P269"/>
    <mergeCell ref="J270:P270"/>
    <mergeCell ref="J271:P271"/>
    <mergeCell ref="J272:P272"/>
    <mergeCell ref="J273:P273"/>
    <mergeCell ref="J274:P274"/>
    <mergeCell ref="J275:P275"/>
    <mergeCell ref="J276:P276"/>
    <mergeCell ref="J277:P277"/>
    <mergeCell ref="J278:P278"/>
    <mergeCell ref="J279:P279"/>
    <mergeCell ref="J280:P280"/>
    <mergeCell ref="J281:P281"/>
    <mergeCell ref="J282:P282"/>
    <mergeCell ref="J283:P283"/>
    <mergeCell ref="J284:P284"/>
    <mergeCell ref="J285:P285"/>
    <mergeCell ref="J286:P286"/>
    <mergeCell ref="J287:P287"/>
    <mergeCell ref="J288:P288"/>
    <mergeCell ref="J289:P289"/>
    <mergeCell ref="J290:P290"/>
    <mergeCell ref="J291:P291"/>
    <mergeCell ref="J292:P292"/>
    <mergeCell ref="J293:P293"/>
    <mergeCell ref="J294:P294"/>
    <mergeCell ref="J295:P295"/>
    <mergeCell ref="J296:P296"/>
    <mergeCell ref="J297:P297"/>
    <mergeCell ref="J298:P298"/>
    <mergeCell ref="J299:P299"/>
    <mergeCell ref="J300:P300"/>
    <mergeCell ref="J301:P301"/>
    <mergeCell ref="J302:P302"/>
    <mergeCell ref="J303:P303"/>
    <mergeCell ref="J304:P304"/>
    <mergeCell ref="J305:P305"/>
    <mergeCell ref="J306:P306"/>
    <mergeCell ref="J307:P307"/>
    <mergeCell ref="J308:P308"/>
    <mergeCell ref="J309:P309"/>
    <mergeCell ref="J310:P310"/>
    <mergeCell ref="J311:P311"/>
    <mergeCell ref="J312:P312"/>
    <mergeCell ref="J313:P313"/>
    <mergeCell ref="J314:P314"/>
    <mergeCell ref="J315:P315"/>
    <mergeCell ref="J316:P316"/>
    <mergeCell ref="J317:P317"/>
    <mergeCell ref="J318:P318"/>
    <mergeCell ref="J319:P319"/>
    <mergeCell ref="J320:P320"/>
    <mergeCell ref="J321:P321"/>
    <mergeCell ref="J322:P322"/>
    <mergeCell ref="J323:P323"/>
    <mergeCell ref="J339:P339"/>
    <mergeCell ref="J340:P340"/>
    <mergeCell ref="J341:P341"/>
    <mergeCell ref="J324:P324"/>
    <mergeCell ref="J325:P325"/>
    <mergeCell ref="J326:P326"/>
    <mergeCell ref="J327:P327"/>
    <mergeCell ref="J328:P328"/>
    <mergeCell ref="J329:P329"/>
    <mergeCell ref="J330:P330"/>
    <mergeCell ref="J331:P331"/>
    <mergeCell ref="J332:P332"/>
    <mergeCell ref="J366:P366"/>
    <mergeCell ref="J367:P367"/>
    <mergeCell ref="J370:P370"/>
    <mergeCell ref="J351:P351"/>
    <mergeCell ref="J352:P352"/>
    <mergeCell ref="J353:P353"/>
    <mergeCell ref="J354:P354"/>
    <mergeCell ref="J355:P355"/>
    <mergeCell ref="J356:P356"/>
    <mergeCell ref="J357:P357"/>
    <mergeCell ref="J358:P358"/>
    <mergeCell ref="J359:P359"/>
    <mergeCell ref="J368:P368"/>
    <mergeCell ref="J369:P369"/>
    <mergeCell ref="J365:P365"/>
    <mergeCell ref="Q232:Y232"/>
    <mergeCell ref="Q233:Y233"/>
    <mergeCell ref="Q234:Y234"/>
    <mergeCell ref="Q235:Y235"/>
    <mergeCell ref="J360:P360"/>
    <mergeCell ref="J361:P361"/>
    <mergeCell ref="J362:P362"/>
    <mergeCell ref="J363:P363"/>
    <mergeCell ref="J364:P364"/>
    <mergeCell ref="J342:P342"/>
    <mergeCell ref="J343:P343"/>
    <mergeCell ref="J344:P344"/>
    <mergeCell ref="J345:P345"/>
    <mergeCell ref="J346:P346"/>
    <mergeCell ref="J347:P347"/>
    <mergeCell ref="J348:P348"/>
    <mergeCell ref="J349:P349"/>
    <mergeCell ref="J350:P350"/>
    <mergeCell ref="J333:P333"/>
    <mergeCell ref="J334:P334"/>
    <mergeCell ref="J335:P335"/>
    <mergeCell ref="J336:P336"/>
    <mergeCell ref="J337:P337"/>
    <mergeCell ref="J338:P338"/>
    <mergeCell ref="Q227:Y227"/>
    <mergeCell ref="Q228:Y228"/>
    <mergeCell ref="Q229:Y229"/>
    <mergeCell ref="Q230:Y230"/>
    <mergeCell ref="Q231:Y231"/>
    <mergeCell ref="Q214:Y214"/>
    <mergeCell ref="Q215:Y215"/>
    <mergeCell ref="Q216:Y216"/>
    <mergeCell ref="Q217:Y217"/>
    <mergeCell ref="Q218:Y218"/>
    <mergeCell ref="Q219:Y219"/>
    <mergeCell ref="Q220:Y220"/>
    <mergeCell ref="Q221:Y221"/>
    <mergeCell ref="Q222:Y222"/>
    <mergeCell ref="Q236:Y236"/>
    <mergeCell ref="Q237:Y237"/>
    <mergeCell ref="Q238:Y238"/>
    <mergeCell ref="Q239:Y239"/>
    <mergeCell ref="Q240:Y240"/>
    <mergeCell ref="Q241:Y241"/>
    <mergeCell ref="Q242:Y242"/>
    <mergeCell ref="Q243:Y243"/>
    <mergeCell ref="Q244:Y244"/>
    <mergeCell ref="Q245:Y245"/>
    <mergeCell ref="Q246:Y246"/>
    <mergeCell ref="Q247:Y247"/>
    <mergeCell ref="Q248:Y248"/>
    <mergeCell ref="Q249:Y249"/>
    <mergeCell ref="Q250:Y250"/>
    <mergeCell ref="Q251:Y251"/>
    <mergeCell ref="Q252:Y252"/>
    <mergeCell ref="Q253:Y253"/>
    <mergeCell ref="Q254:Y254"/>
    <mergeCell ref="Q255:Y255"/>
    <mergeCell ref="Q256:Y256"/>
    <mergeCell ref="Q257:Y257"/>
    <mergeCell ref="Q258:Y258"/>
    <mergeCell ref="Q259:Y259"/>
    <mergeCell ref="Q260:Y260"/>
    <mergeCell ref="Q261:Y261"/>
    <mergeCell ref="Q262:Y262"/>
    <mergeCell ref="Q263:Y263"/>
    <mergeCell ref="Q264:Y264"/>
    <mergeCell ref="Q265:Y265"/>
    <mergeCell ref="Q266:Y266"/>
    <mergeCell ref="Q267:Y267"/>
    <mergeCell ref="Q268:Y268"/>
    <mergeCell ref="Q269:Y269"/>
    <mergeCell ref="Q270:Y270"/>
    <mergeCell ref="Q271:Y271"/>
    <mergeCell ref="Q272:Y272"/>
    <mergeCell ref="Q273:Y273"/>
    <mergeCell ref="Q274:Y274"/>
    <mergeCell ref="Q275:Y275"/>
    <mergeCell ref="Q276:Y276"/>
    <mergeCell ref="Q277:Y277"/>
    <mergeCell ref="Q278:Y278"/>
    <mergeCell ref="Q279:Y279"/>
    <mergeCell ref="Q280:Y280"/>
    <mergeCell ref="Q281:Y281"/>
    <mergeCell ref="Q282:Y282"/>
    <mergeCell ref="Q283:Y283"/>
    <mergeCell ref="Q284:Y284"/>
    <mergeCell ref="Q285:Y285"/>
    <mergeCell ref="Q286:Y286"/>
    <mergeCell ref="Q287:Y287"/>
    <mergeCell ref="Q288:Y288"/>
    <mergeCell ref="Q289:Y289"/>
    <mergeCell ref="Q290:Y290"/>
    <mergeCell ref="Q291:Y291"/>
    <mergeCell ref="Q292:Y292"/>
    <mergeCell ref="Q293:Y293"/>
    <mergeCell ref="Q294:Y294"/>
    <mergeCell ref="Q295:Y295"/>
    <mergeCell ref="Q296:Y296"/>
    <mergeCell ref="Q297:Y297"/>
    <mergeCell ref="Q298:Y298"/>
    <mergeCell ref="Q299:Y299"/>
    <mergeCell ref="Q300:Y300"/>
    <mergeCell ref="Q301:Y301"/>
    <mergeCell ref="Q302:Y302"/>
    <mergeCell ref="Q303:Y303"/>
    <mergeCell ref="Q304:Y304"/>
    <mergeCell ref="Q305:Y305"/>
    <mergeCell ref="Q306:Y306"/>
    <mergeCell ref="Q307:Y307"/>
    <mergeCell ref="Q308:Y308"/>
    <mergeCell ref="Q309:Y309"/>
    <mergeCell ref="Q310:Y310"/>
    <mergeCell ref="Q311:Y311"/>
    <mergeCell ref="Q312:Y312"/>
    <mergeCell ref="Q313:Y313"/>
    <mergeCell ref="Q314:Y314"/>
    <mergeCell ref="Q315:Y315"/>
    <mergeCell ref="Q316:Y316"/>
    <mergeCell ref="Q317:Y317"/>
    <mergeCell ref="Q318:Y318"/>
    <mergeCell ref="Q319:Y319"/>
    <mergeCell ref="Q320:Y320"/>
    <mergeCell ref="Q321:Y321"/>
    <mergeCell ref="Q322:Y322"/>
    <mergeCell ref="Q323:Y323"/>
    <mergeCell ref="Q324:Y324"/>
    <mergeCell ref="Q325:Y325"/>
    <mergeCell ref="Q326:Y326"/>
    <mergeCell ref="Q327:Y327"/>
    <mergeCell ref="Q328:Y328"/>
    <mergeCell ref="Q329:Y329"/>
    <mergeCell ref="Q330:Y330"/>
    <mergeCell ref="Q331:Y331"/>
    <mergeCell ref="Q332:Y332"/>
    <mergeCell ref="Q333:Y333"/>
    <mergeCell ref="Q334:Y334"/>
    <mergeCell ref="Q335:Y335"/>
    <mergeCell ref="Q336:Y336"/>
    <mergeCell ref="Q337:Y337"/>
    <mergeCell ref="Q338:Y338"/>
    <mergeCell ref="Q339:Y339"/>
    <mergeCell ref="Q340:Y340"/>
    <mergeCell ref="Q341:Y341"/>
    <mergeCell ref="Q342:Y342"/>
    <mergeCell ref="Q343:Y343"/>
    <mergeCell ref="Q344:Y344"/>
    <mergeCell ref="Q345:Y345"/>
    <mergeCell ref="Q346:Y346"/>
    <mergeCell ref="Q347:Y347"/>
    <mergeCell ref="Q348:Y348"/>
    <mergeCell ref="Q349:Y349"/>
    <mergeCell ref="Q350:Y350"/>
    <mergeCell ref="Q351:Y351"/>
    <mergeCell ref="Q352:Y352"/>
    <mergeCell ref="Q353:Y353"/>
    <mergeCell ref="Q354:Y354"/>
    <mergeCell ref="Q355:Y355"/>
    <mergeCell ref="Q356:Y356"/>
    <mergeCell ref="Q357:Y357"/>
    <mergeCell ref="Q358:Y358"/>
    <mergeCell ref="Q359:Y359"/>
    <mergeCell ref="Q360:Y360"/>
    <mergeCell ref="Q361:Y361"/>
    <mergeCell ref="Q362:Y362"/>
    <mergeCell ref="Q363:Y363"/>
    <mergeCell ref="Q364:Y364"/>
    <mergeCell ref="Q365:Y365"/>
    <mergeCell ref="Q366:Y366"/>
    <mergeCell ref="Q367:Y367"/>
    <mergeCell ref="Q368:Y368"/>
    <mergeCell ref="Q369:Y369"/>
    <mergeCell ref="Q370:Y370"/>
    <mergeCell ref="Q371:Y371"/>
    <mergeCell ref="Q372:Y372"/>
    <mergeCell ref="J387:P387"/>
    <mergeCell ref="J388:P388"/>
    <mergeCell ref="J389:P389"/>
    <mergeCell ref="Q378:Y378"/>
    <mergeCell ref="Q379:Y379"/>
    <mergeCell ref="Q380:Y380"/>
    <mergeCell ref="Q381:Y381"/>
    <mergeCell ref="Q382:Y382"/>
    <mergeCell ref="Q383:Y383"/>
    <mergeCell ref="Q384:Y384"/>
    <mergeCell ref="Q385:Y385"/>
    <mergeCell ref="Q386:Y386"/>
    <mergeCell ref="Q387:Y387"/>
    <mergeCell ref="Q388:Y388"/>
    <mergeCell ref="Q389:Y389"/>
    <mergeCell ref="J371:P371"/>
    <mergeCell ref="J372:P372"/>
    <mergeCell ref="J383:P383"/>
    <mergeCell ref="J385:P385"/>
    <mergeCell ref="Q377:Y377"/>
    <mergeCell ref="J378:P378"/>
    <mergeCell ref="J379:P379"/>
    <mergeCell ref="J429:P429"/>
    <mergeCell ref="J405:P405"/>
    <mergeCell ref="J406:P406"/>
    <mergeCell ref="J407:P407"/>
    <mergeCell ref="J408:P408"/>
    <mergeCell ref="J409:P409"/>
    <mergeCell ref="J427:P427"/>
    <mergeCell ref="J428:P428"/>
    <mergeCell ref="J413:P413"/>
    <mergeCell ref="J414:P414"/>
    <mergeCell ref="J415:P415"/>
    <mergeCell ref="J416:P416"/>
    <mergeCell ref="J417:P417"/>
    <mergeCell ref="J418:P418"/>
    <mergeCell ref="J419:P419"/>
    <mergeCell ref="J420:P420"/>
    <mergeCell ref="J421:P421"/>
    <mergeCell ref="Q407:Y407"/>
    <mergeCell ref="Q408:Y408"/>
    <mergeCell ref="Q409:Y409"/>
    <mergeCell ref="J399:P399"/>
    <mergeCell ref="J400:P400"/>
    <mergeCell ref="J401:P401"/>
    <mergeCell ref="J402:P402"/>
    <mergeCell ref="J403:P403"/>
    <mergeCell ref="Q410:Y410"/>
    <mergeCell ref="J404:P404"/>
    <mergeCell ref="Q411:Y411"/>
    <mergeCell ref="Q412:Y412"/>
    <mergeCell ref="Q413:Y413"/>
    <mergeCell ref="Q414:Y414"/>
    <mergeCell ref="Q417:Y417"/>
    <mergeCell ref="Q418:Y418"/>
    <mergeCell ref="Q419:Y419"/>
    <mergeCell ref="Q420:Y420"/>
    <mergeCell ref="Q421:Y421"/>
    <mergeCell ref="Q415:Y415"/>
    <mergeCell ref="Q416:Y416"/>
    <mergeCell ref="Q422:Y422"/>
    <mergeCell ref="Q423:Y423"/>
    <mergeCell ref="Q424:Y424"/>
    <mergeCell ref="Q425:Y425"/>
    <mergeCell ref="Q426:Y426"/>
    <mergeCell ref="Q427:Y427"/>
    <mergeCell ref="Q428:Y428"/>
    <mergeCell ref="Q429:Y429"/>
    <mergeCell ref="Q430:Y430"/>
    <mergeCell ref="E194:Y194"/>
    <mergeCell ref="E195:Y195"/>
    <mergeCell ref="E196:Y196"/>
    <mergeCell ref="E197:Y197"/>
    <mergeCell ref="E198:Y198"/>
    <mergeCell ref="E199:Y199"/>
    <mergeCell ref="E200:Y200"/>
    <mergeCell ref="E201:Y201"/>
    <mergeCell ref="E202:Y202"/>
  </mergeCells>
  <phoneticPr fontId="5"/>
  <conditionalFormatting sqref="E438:Y438">
    <cfRule type="expression" dxfId="38" priority="1" stopIfTrue="1">
      <formula>希望&lt;&gt;0</formula>
    </cfRule>
  </conditionalFormatting>
  <conditionalFormatting sqref="H214:I372">
    <cfRule type="expression" dxfId="37" priority="56" stopIfTrue="1">
      <formula>希望&lt;&gt;0</formula>
    </cfRule>
  </conditionalFormatting>
  <conditionalFormatting sqref="H378:I431">
    <cfRule type="expression" dxfId="36" priority="2" stopIfTrue="1">
      <formula>希望&lt;&gt;0</formula>
    </cfRule>
  </conditionalFormatting>
  <conditionalFormatting sqref="I20:M20">
    <cfRule type="expression" dxfId="35" priority="248" stopIfTrue="1">
      <formula>TRIM($I20)=""</formula>
    </cfRule>
  </conditionalFormatting>
  <conditionalFormatting sqref="I34:M34">
    <cfRule type="expression" dxfId="34" priority="241" stopIfTrue="1">
      <formula>NOT(AND(TRIM($I34)&lt;&gt;"",ISNUMBER(VALUE(SUBSTITUTE($I34,"-","")))))</formula>
    </cfRule>
  </conditionalFormatting>
  <conditionalFormatting sqref="I36:M36">
    <cfRule type="expression" dxfId="33" priority="240" stopIfTrue="1">
      <formula>NOT(AND(TRIM($I36)&lt;&gt;"",ISNUMBER(VALUE(SUBSTITUTE($I36,"-","")))))</formula>
    </cfRule>
  </conditionalFormatting>
  <conditionalFormatting sqref="I40:M40">
    <cfRule type="expression" dxfId="32" priority="238" stopIfTrue="1">
      <formula>AND($I40&lt;&gt;"一致する", $I40&lt;&gt;"一致しない")</formula>
    </cfRule>
  </conditionalFormatting>
  <conditionalFormatting sqref="I63:M63">
    <cfRule type="expression" dxfId="31" priority="237" stopIfTrue="1">
      <formula>AND($I63&lt;&gt;"しない", $I63&lt;&gt;"する")</formula>
    </cfRule>
  </conditionalFormatting>
  <conditionalFormatting sqref="I69:M69">
    <cfRule type="expression" dxfId="30" priority="236" stopIfTrue="1">
      <formula>OR(AND($I63="する",TRIM($I69)=""),AND($I63="しない",NOT(ISBLANK($I69))))</formula>
    </cfRule>
  </conditionalFormatting>
  <conditionalFormatting sqref="I83:M83">
    <cfRule type="expression" dxfId="29" priority="229" stopIfTrue="1">
      <formula>OR(AND($I63="する",NOT(AND(TRIM($I83)&lt;&gt;"",ISNUMBER(VALUE(SUBSTITUTE($I83,"-","")))))), AND($I63="しない",NOT(ISBLANK($I83))))</formula>
    </cfRule>
  </conditionalFormatting>
  <conditionalFormatting sqref="I85:M85">
    <cfRule type="expression" dxfId="28" priority="228" stopIfTrue="1">
      <formula>OR(AND($I63="する",NOT(AND(TRIM($I85)&lt;&gt;"",ISNUMBER(VALUE(SUBSTITUTE($I85,"-","")))))), AND($I63="しない",NOT(ISBLANK($I85))))</formula>
    </cfRule>
  </conditionalFormatting>
  <conditionalFormatting sqref="I118:M118">
    <cfRule type="expression" dxfId="27" priority="226" stopIfTrue="1">
      <formula>AND(TRIM($I118)&lt;&gt;"",NOT(ISNUMBER(VALUE(SUBSTITUTE($I118,"-","")))))</formula>
    </cfRule>
  </conditionalFormatting>
  <conditionalFormatting sqref="I120:M120">
    <cfRule type="expression" dxfId="26" priority="225" stopIfTrue="1">
      <formula>AND(TRIM($I120)&lt;&gt;"",NOT(ISNUMBER(VALUE(SUBSTITUTE($I120,"-","")))))</formula>
    </cfRule>
  </conditionalFormatting>
  <conditionalFormatting sqref="I149:M149">
    <cfRule type="expression" dxfId="25" priority="224" stopIfTrue="1">
      <formula>AND($I149&lt;&gt;"しない", $I149&lt;&gt;"する")</formula>
    </cfRule>
  </conditionalFormatting>
  <conditionalFormatting sqref="I151:M151">
    <cfRule type="expression" dxfId="24" priority="223" stopIfTrue="1">
      <formula>AND($I149="する",TRIM($I151)="")</formula>
    </cfRule>
  </conditionalFormatting>
  <conditionalFormatting sqref="I159:M159">
    <cfRule type="expression" dxfId="23" priority="220" stopIfTrue="1">
      <formula>AND($I149="する",NOT(AND(TRIM($I159)&lt;&gt;"",ISNUMBER(VALUE(SUBSTITUTE($I159,"-",""))))))</formula>
    </cfRule>
  </conditionalFormatting>
  <conditionalFormatting sqref="I161:M161">
    <cfRule type="expression" dxfId="22" priority="219" stopIfTrue="1">
      <formula>AND($I149="する",AND(TRIM($I161)&lt;&gt;"",NOT(ISNUMBER(VALUE(SUBSTITUTE($I161,"-",""))))))</formula>
    </cfRule>
  </conditionalFormatting>
  <conditionalFormatting sqref="I169:M169">
    <cfRule type="expression" dxfId="21" priority="218" stopIfTrue="1">
      <formula>TRIM($I169)=""</formula>
    </cfRule>
  </conditionalFormatting>
  <conditionalFormatting sqref="I173:M173">
    <cfRule type="expression" dxfId="20" priority="217" stopIfTrue="1">
      <formula>TRIM($I173)=""</formula>
    </cfRule>
  </conditionalFormatting>
  <conditionalFormatting sqref="I179:M179">
    <cfRule type="expression" dxfId="19" priority="216" stopIfTrue="1">
      <formula>TRIM($I179)=""</formula>
    </cfRule>
  </conditionalFormatting>
  <conditionalFormatting sqref="I185:M185">
    <cfRule type="expression" dxfId="18" priority="215" stopIfTrue="1">
      <formula>AND($I185&lt;&gt;"課税", $I185&lt;&gt;"免税")</formula>
    </cfRule>
  </conditionalFormatting>
  <conditionalFormatting sqref="I22:Y22">
    <cfRule type="expression" dxfId="17" priority="247" stopIfTrue="1">
      <formula>AND(TRIM($I22)&lt;&gt;"", OR(ISERROR(FIND("@"&amp;LEFT($I22,3)&amp;"@", 都道府県3))=FALSE, ISERROR(FIND("@"&amp;LEFT($I22,4)&amp;"@",都道府県4))=FALSE))=FALSE</formula>
    </cfRule>
  </conditionalFormatting>
  <conditionalFormatting sqref="I24:Y24">
    <cfRule type="expression" dxfId="16" priority="246" stopIfTrue="1">
      <formula>TRIM($I24)=""</formula>
    </cfRule>
  </conditionalFormatting>
  <conditionalFormatting sqref="I26:Y26">
    <cfRule type="expression" dxfId="15" priority="245" stopIfTrue="1">
      <formula>TRIM($I26)=""</formula>
    </cfRule>
  </conditionalFormatting>
  <conditionalFormatting sqref="I28:Y28">
    <cfRule type="expression" dxfId="14" priority="244" stopIfTrue="1">
      <formula>TRIM($I28)=""</formula>
    </cfRule>
  </conditionalFormatting>
  <conditionalFormatting sqref="I30:Y30">
    <cfRule type="expression" dxfId="13" priority="243" stopIfTrue="1">
      <formula>TRIM($I30)=""</formula>
    </cfRule>
  </conditionalFormatting>
  <conditionalFormatting sqref="I32:Y32">
    <cfRule type="expression" dxfId="12" priority="242" stopIfTrue="1">
      <formula>TRIM($I32)=""</formula>
    </cfRule>
  </conditionalFormatting>
  <conditionalFormatting sqref="I38:Y38">
    <cfRule type="expression" dxfId="11" priority="239" stopIfTrue="1">
      <formula>TRIM($I38)=""</formula>
    </cfRule>
  </conditionalFormatting>
  <conditionalFormatting sqref="I71:Y71">
    <cfRule type="expression" dxfId="10" priority="235" stopIfTrue="1">
      <formula>OR(AND($I63="する",AND($I71&lt;&gt;"", OR(ISERROR(FIND("@"&amp;LEFT($I71,3)&amp;"@", 都道府県3))=FALSE, ISERROR(FIND("@"&amp;LEFT($I71,4)&amp;"@",都道府県4))=FALSE))=FALSE),AND($I63="しない",NOT(ISBLANK($I71))))</formula>
    </cfRule>
  </conditionalFormatting>
  <conditionalFormatting sqref="I73:Y73">
    <cfRule type="expression" dxfId="9" priority="234" stopIfTrue="1">
      <formula>OR(AND($I63="する",TRIM($I73)=""),AND($I63="しない",NOT(ISBLANK($I73))))</formula>
    </cfRule>
  </conditionalFormatting>
  <conditionalFormatting sqref="I75:Y75">
    <cfRule type="expression" dxfId="8" priority="233" stopIfTrue="1">
      <formula>OR(AND($I63="する",TRIM($I75)=""),AND($I63="しない",NOT(ISBLANK($I75))))</formula>
    </cfRule>
  </conditionalFormatting>
  <conditionalFormatting sqref="I77:Y77">
    <cfRule type="expression" dxfId="7" priority="232" stopIfTrue="1">
      <formula>OR(AND($I63="する",TRIM($I77)=""),AND($I63="しない",NOT(ISBLANK($I77))))</formula>
    </cfRule>
  </conditionalFormatting>
  <conditionalFormatting sqref="I79:Y79">
    <cfRule type="expression" dxfId="6" priority="231" stopIfTrue="1">
      <formula>OR(AND($I63="する",TRIM($I79)=""),AND($I63="しない",NOT(ISBLANK($I79))))</formula>
    </cfRule>
  </conditionalFormatting>
  <conditionalFormatting sqref="I81:Y81">
    <cfRule type="expression" dxfId="5" priority="230" stopIfTrue="1">
      <formula>OR(AND($I63="する",TRIM($I81)=""),AND($I63="しない",NOT(ISBLANK($I81))))</formula>
    </cfRule>
  </conditionalFormatting>
  <conditionalFormatting sqref="I87:Y87">
    <cfRule type="expression" dxfId="4" priority="227" stopIfTrue="1">
      <formula>OR(AND($I63="する", TRIM($I87)=""),AND($I63="しない", NOT(ISBLANK($I87))))</formula>
    </cfRule>
  </conditionalFormatting>
  <conditionalFormatting sqref="I153:Y153">
    <cfRule type="expression" dxfId="3" priority="222" stopIfTrue="1">
      <formula>AND($I149="する",TRIM($I153)="")</formula>
    </cfRule>
  </conditionalFormatting>
  <conditionalFormatting sqref="I157:Y157">
    <cfRule type="expression" dxfId="2" priority="221" stopIfTrue="1">
      <formula>AND($I149="する",TRIM($I157)="")</formula>
    </cfRule>
  </conditionalFormatting>
  <conditionalFormatting sqref="Q384:Y384">
    <cfRule type="expression" dxfId="1" priority="49" stopIfTrue="1">
      <formula>AND(H383="○", TRIM(Q384)="")</formula>
    </cfRule>
  </conditionalFormatting>
  <conditionalFormatting sqref="Q386:Y386">
    <cfRule type="expression" dxfId="0" priority="47" stopIfTrue="1">
      <formula>AND(H385="○", TRIM(Q386)="")</formula>
    </cfRule>
  </conditionalFormatting>
  <dataValidations count="11">
    <dataValidation type="whole" imeMode="halfAlpha" allowBlank="1" showInputMessage="1" showErrorMessage="1" error="7桁の数字を入力してください" sqref="I20:M20 I151:M151 I69:M69" xr:uid="{E6EDD2A8-CB51-4CF9-9BD0-369669F3D4F3}">
      <formula1>0</formula1>
      <formula2>9999999</formula2>
    </dataValidation>
    <dataValidation errorStyle="warning" imeMode="hiragana" allowBlank="1" showInputMessage="1" showErrorMessage="1" sqref="I22:Y22 E438:Y438 Q386:Y386 Q384:Y384 E194:Y202 I173:M173 I157:Y157 I153:Y153 I116:Y116 I112:Y112 I81:Y81 I77:Y77 I75:Y75 I71:Y71 I32:Y32 I28:Y28 I26:Y26" xr:uid="{78113989-D593-498E-AB9A-663E86191653}"/>
    <dataValidation errorStyle="warning" imeMode="fullKatakana" allowBlank="1" showInputMessage="1" showErrorMessage="1" sqref="I24:Y24 I155:Y155 I114:Y114 I79:Y79 I73:Y73 I30:Y30" xr:uid="{8DE2276E-84EC-4864-A652-50BE9BA63BED}"/>
    <dataValidation errorStyle="warning" imeMode="halfAlpha" allowBlank="1" showInputMessage="1" showErrorMessage="1" sqref="I34:M34 I161:M161 I159:M159 I122:Y122 I120:M120 I118:M118 I87:Y87 I85:M85 I83:M83 I38:Y38 I36:M36" xr:uid="{D680519E-DDE8-4486-AEE3-28D4E2387DF3}"/>
    <dataValidation type="list" imeMode="halfAlpha" allowBlank="1" showInputMessage="1" showErrorMessage="1" error="リストから選択してください" sqref="I40:M40" xr:uid="{B5D66141-512B-4BE4-9D12-41F0A55AB1B2}">
      <formula1>"一致する,一致しない"</formula1>
    </dataValidation>
    <dataValidation type="list" imeMode="halfAlpha" allowBlank="1" showInputMessage="1" showErrorMessage="1" error="リストから選択してください" sqref="I63:M63 I149:M149" xr:uid="{D04A2087-A93A-449C-9EF8-5601D7F8F066}">
      <formula1>"しない,する"</formula1>
    </dataValidation>
    <dataValidation type="whole" imeMode="halfAlpha" allowBlank="1" showInputMessage="1" showErrorMessage="1" error="有効な数字を入力してください。10兆円以上になる場合は、9,999,999,999と入力してください" sqref="I169:M169 E190:S190" xr:uid="{21C4CEC7-DF41-46E3-B7F0-30FA1683AD74}">
      <formula1>-9999999999</formula1>
      <formula2>9999999999</formula2>
    </dataValidation>
    <dataValidation type="date" imeMode="halfAlpha" allowBlank="1" showInputMessage="1" showErrorMessage="1" error="有効な日付を入力してください" sqref="I171:M171 I177:M177 O175:Q175 I175:M175" xr:uid="{CECBFA39-F43D-4EC3-90AB-A2B7D73985D4}">
      <formula1>92</formula1>
      <formula2>73415</formula2>
    </dataValidation>
    <dataValidation type="whole" imeMode="halfAlpha" allowBlank="1" showInputMessage="1" showErrorMessage="1" error="有効な数字を入力してください" sqref="I179:M179 I183:M183 I181:M181" xr:uid="{4B17A26C-389B-4F03-B487-54AAD98E9D4E}">
      <formula1>0</formula1>
      <formula2>9999999999</formula2>
    </dataValidation>
    <dataValidation type="list" imeMode="halfAlpha" allowBlank="1" showInputMessage="1" showErrorMessage="1" error="リストから選択してください" sqref="I185:M185" xr:uid="{2976AFD8-3EF6-43D1-B8DF-154717A9F6E8}">
      <formula1>"課税,免税"</formula1>
    </dataValidation>
    <dataValidation type="list" imeMode="halfAlpha" allowBlank="1" showInputMessage="1" showErrorMessage="1" error="リストから選択してください" sqref="H378:I431 H214:I372" xr:uid="{C76FC211-DEB6-4A27-AA6A-726D95B7637C}">
      <formula1>"○,　"</formula1>
    </dataValidation>
  </dataValidations>
  <pageMargins left="0.19685039370078741" right="0.19685039370078741" top="0.39370078740157483" bottom="0.19685039370078741" header="0.19685039370078741" footer="0.19685039370078741"/>
  <pageSetup paperSize="9" scale="69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7"/>
  <sheetViews>
    <sheetView zoomScaleNormal="100" workbookViewId="0"/>
  </sheetViews>
  <sheetFormatPr defaultRowHeight="13.5" x14ac:dyDescent="0.15"/>
  <cols>
    <col min="1" max="1" width="17.25" style="24" customWidth="1"/>
    <col min="2" max="16384" width="9" style="24"/>
  </cols>
  <sheetData>
    <row r="1" spans="1:2" x14ac:dyDescent="0.15">
      <c r="A1" s="24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2" x14ac:dyDescent="0.15">
      <c r="A2" s="24" t="str">
        <f>"@神奈川県@和歌山県@鹿児島県@"</f>
        <v>@神奈川県@和歌山県@鹿児島県@</v>
      </c>
    </row>
    <row r="3" spans="1:2" x14ac:dyDescent="0.15">
      <c r="A3" s="24" t="s">
        <v>356</v>
      </c>
    </row>
    <row r="4" spans="1:2" x14ac:dyDescent="0.15">
      <c r="A4" s="24" t="s">
        <v>357</v>
      </c>
    </row>
    <row r="6" spans="1:2" x14ac:dyDescent="0.15">
      <c r="A6" s="111" t="s">
        <v>339</v>
      </c>
      <c r="B6" s="24" t="s">
        <v>157</v>
      </c>
    </row>
    <row r="7" spans="1:2" x14ac:dyDescent="0.15">
      <c r="A7" s="111" t="s">
        <v>340</v>
      </c>
      <c r="B7" s="24" t="s">
        <v>158</v>
      </c>
    </row>
  </sheetData>
  <sheetProtection algorithmName="SHA-512" hashValue="6DbXDbUPSXfs2dc/GVenF86vrx/lpj9ayNEZBo68HYTeAD4yHJGIwCHbU8muaZAOLCr3hNKHffsdkyJ72tH1Gw==" saltValue="hljv37ON7L/1kiIhPy9E4g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入力シート</vt:lpstr>
      <vt:lpstr>settings</vt:lpstr>
      <vt:lpstr>入力シート!Print_Titles</vt:lpstr>
      <vt:lpstr>希望</vt:lpstr>
      <vt:lpstr>去年</vt:lpstr>
      <vt:lpstr>今年</vt:lpstr>
      <vt:lpstr>都道府県3</vt:lpstr>
      <vt:lpstr>都道府県4</vt:lpstr>
      <vt:lpstr>日付例</vt:lpstr>
      <vt:lpstr>日付例_s</vt:lpstr>
      <vt:lpstr>物品希望</vt:lpstr>
      <vt:lpstr>役務希望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2020-08-28T04:51:22Z</cp:lastPrinted>
  <dcterms:created xsi:type="dcterms:W3CDTF">2018-07-20T07:50:20Z</dcterms:created>
  <dcterms:modified xsi:type="dcterms:W3CDTF">2025-01-30T02:02:45Z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3e3fba39-abb8-45ec-93e3-a25d640d70da</vt:lpwstr>
  </property>
</Properties>
</file>