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C:\develop_cloud\bid_entry\07申請書\doc\ver5\reg_common\"/>
    </mc:Choice>
  </mc:AlternateContent>
  <xr:revisionPtr revIDLastSave="0" documentId="13_ncr:1_{38CEA6DE-D228-4E0B-B4BD-2A7623B6558D}" xr6:coauthVersionLast="47" xr6:coauthVersionMax="47" xr10:uidLastSave="{00000000-0000-0000-0000-000000000000}"/>
  <workbookProtection workbookAlgorithmName="SHA-512" workbookHashValue="yKoppRUtlMKS2UGHfXbt0l4j1/kh9K3WR4Ph0wyjUHS0Zqj0/ZYBiMqblIdkYcOf123Z1ShixZqVNUGaRslL/A==" workbookSaltValue="qpZf05uazdJhmfdD77PxRg==" workbookSpinCount="100000" lockStructure="1"/>
  <bookViews>
    <workbookView xWindow="-120" yWindow="-120" windowWidth="29040" windowHeight="15840" xr2:uid="{00000000-000D-0000-FFFF-FFFF00000000}"/>
  </bookViews>
  <sheets>
    <sheet name="入力シート" sheetId="7" r:id="rId1"/>
    <sheet name="settings" sheetId="8" state="hidden" r:id="rId2"/>
  </sheets>
  <definedNames>
    <definedName name="_xlnm.Print_Titles" localSheetId="0">入力シート!$1:$1</definedName>
    <definedName name="希望">入力シート!$A$259</definedName>
    <definedName name="去年">settings!$A$7</definedName>
    <definedName name="今年">settings!$A$6</definedName>
    <definedName name="所在地">入力シート!$AB$22</definedName>
    <definedName name="都道府県3">settings!$A$1</definedName>
    <definedName name="都道府県4">settings!$A$2</definedName>
    <definedName name="日付例">settings!$A$3</definedName>
    <definedName name="日付例_s">settings!$A$4</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331" i="7" l="1"/>
  <c r="A329" i="7"/>
  <c r="A304" i="7"/>
  <c r="A303" i="7"/>
  <c r="A302" i="7"/>
  <c r="A301" i="7"/>
  <c r="A300" i="7"/>
  <c r="A299" i="7"/>
  <c r="A298" i="7"/>
  <c r="A297" i="7"/>
  <c r="A296" i="7"/>
  <c r="A295" i="7"/>
  <c r="A294" i="7"/>
  <c r="A293" i="7"/>
  <c r="A292" i="7"/>
  <c r="A291" i="7"/>
  <c r="A290" i="7"/>
  <c r="A289" i="7"/>
  <c r="A288" i="7"/>
  <c r="A287" i="7"/>
  <c r="A286" i="7"/>
  <c r="A285" i="7"/>
  <c r="A284" i="7"/>
  <c r="A283" i="7"/>
  <c r="A282" i="7"/>
  <c r="A281" i="7"/>
  <c r="A280" i="7"/>
  <c r="A279" i="7"/>
  <c r="A278" i="7"/>
  <c r="A277" i="7"/>
  <c r="A276" i="7"/>
  <c r="A275" i="7"/>
  <c r="A274" i="7"/>
  <c r="A273" i="7"/>
  <c r="A265" i="7"/>
  <c r="A264" i="7"/>
  <c r="A263" i="7"/>
  <c r="A262" i="7"/>
  <c r="A261" i="7"/>
  <c r="A260" i="7"/>
  <c r="A259" i="7"/>
  <c r="A181" i="7"/>
  <c r="A179" i="7"/>
  <c r="A177" i="7"/>
  <c r="A171" i="7"/>
  <c r="A169" i="7"/>
  <c r="A161" i="7"/>
  <c r="A159" i="7"/>
  <c r="A157" i="7"/>
  <c r="A153" i="7"/>
  <c r="A151" i="7"/>
  <c r="A149" i="7"/>
  <c r="A120" i="7"/>
  <c r="A118" i="7"/>
  <c r="A87" i="7"/>
  <c r="A85" i="7"/>
  <c r="A83" i="7"/>
  <c r="A81" i="7"/>
  <c r="A79" i="7"/>
  <c r="A77" i="7"/>
  <c r="A75" i="7"/>
  <c r="A73" i="7"/>
  <c r="A71" i="7"/>
  <c r="A69" i="7"/>
  <c r="A63" i="7"/>
  <c r="A40" i="7"/>
  <c r="A38" i="7"/>
  <c r="A36" i="7"/>
  <c r="A34" i="7"/>
  <c r="A32" i="7"/>
  <c r="A30" i="7"/>
  <c r="A28" i="7"/>
  <c r="A26" i="7"/>
  <c r="A24" i="7"/>
  <c r="A22" i="7"/>
  <c r="A20" i="7"/>
  <c r="J178" i="7" l="1"/>
  <c r="AB22" i="7"/>
  <c r="T259" i="7" l="1"/>
  <c r="J182" i="7"/>
  <c r="J192" i="7" l="1"/>
  <c r="J190" i="7"/>
  <c r="J176" i="7"/>
  <c r="J174" i="7"/>
  <c r="E326" i="7" l="1"/>
  <c r="D316" i="7"/>
  <c r="D317" i="7" s="1"/>
  <c r="D318" i="7" s="1"/>
  <c r="D319" i="7" s="1"/>
  <c r="D320" i="7" s="1"/>
  <c r="D321" i="7" s="1"/>
  <c r="D322" i="7" s="1"/>
  <c r="T202" i="7" l="1"/>
  <c r="P202" i="7"/>
  <c r="K202" i="7"/>
  <c r="D212" i="7" l="1"/>
  <c r="D213" i="7" s="1"/>
  <c r="D214" i="7" s="1"/>
  <c r="D215" i="7" s="1"/>
  <c r="D216" i="7" s="1"/>
  <c r="D217" i="7" s="1"/>
  <c r="D218" i="7" s="1"/>
  <c r="D219" i="7" s="1"/>
  <c r="D220" i="7" s="1"/>
  <c r="D221" i="7" s="1"/>
  <c r="D222" i="7" s="1"/>
  <c r="D223" i="7" s="1"/>
  <c r="D224" i="7" s="1"/>
  <c r="D225" i="7" s="1"/>
  <c r="D226" i="7" s="1"/>
  <c r="D227" i="7" s="1"/>
  <c r="D228" i="7" s="1"/>
  <c r="D229" i="7" s="1"/>
  <c r="D230" i="7" s="1"/>
  <c r="D231" i="7" s="1"/>
  <c r="D232" i="7" s="1"/>
  <c r="D233" i="7" s="1"/>
  <c r="D234" i="7" s="1"/>
  <c r="D235" i="7" s="1"/>
  <c r="D236" i="7" s="1"/>
  <c r="D237" i="7" s="1"/>
  <c r="D238" i="7" s="1"/>
  <c r="D239" i="7" s="1"/>
  <c r="D240" i="7" s="1"/>
  <c r="D241" i="7" s="1"/>
  <c r="D242" i="7" s="1"/>
  <c r="D243" i="7" s="1"/>
  <c r="D244" i="7" s="1"/>
  <c r="D245" i="7" s="1"/>
  <c r="D246" i="7" s="1"/>
  <c r="D247" i="7" s="1"/>
  <c r="D248" i="7" s="1"/>
  <c r="D249" i="7" s="1"/>
  <c r="P211" i="7" s="1"/>
  <c r="P212" i="7" s="1"/>
  <c r="P213" i="7" s="1"/>
  <c r="P214" i="7" s="1"/>
  <c r="P215" i="7" s="1"/>
  <c r="P216" i="7" s="1"/>
  <c r="P217" i="7" s="1"/>
  <c r="P218" i="7" s="1"/>
  <c r="P219" i="7" s="1"/>
  <c r="P220" i="7" s="1"/>
  <c r="P221" i="7" s="1"/>
  <c r="P222" i="7" s="1"/>
  <c r="P223" i="7" s="1"/>
  <c r="P224" i="7" s="1"/>
  <c r="P225" i="7" s="1"/>
  <c r="P226" i="7" s="1"/>
  <c r="P227" i="7" s="1"/>
  <c r="P228" i="7" s="1"/>
  <c r="P229" i="7" s="1"/>
  <c r="P230" i="7" s="1"/>
  <c r="P231" i="7" l="1"/>
  <c r="P232" i="7" s="1"/>
  <c r="P233" i="7" s="1"/>
  <c r="P234" i="7" s="1"/>
  <c r="P235" i="7" s="1"/>
  <c r="P236" i="7" s="1"/>
  <c r="P237" i="7" s="1"/>
  <c r="P238" i="7" s="1"/>
  <c r="P239" i="7" s="1"/>
  <c r="P240" i="7" s="1"/>
  <c r="P241" i="7" s="1"/>
  <c r="P242" i="7" s="1"/>
  <c r="P243" i="7" s="1"/>
  <c r="A2" i="8" l="1"/>
  <c r="A1" i="8"/>
</calcChain>
</file>

<file path=xl/sharedStrings.xml><?xml version="1.0" encoding="utf-8"?>
<sst xmlns="http://schemas.openxmlformats.org/spreadsheetml/2006/main" count="306" uniqueCount="252">
  <si>
    <t>郵便番号</t>
    <rPh sb="0" eb="4">
      <t>ユウビンバンゴウ</t>
    </rPh>
    <phoneticPr fontId="6"/>
  </si>
  <si>
    <t>所在地</t>
    <rPh sb="0" eb="3">
      <t>ショザイチ</t>
    </rPh>
    <phoneticPr fontId="6"/>
  </si>
  <si>
    <t>商号又は名称カナ</t>
    <rPh sb="0" eb="2">
      <t>ショウゴウ</t>
    </rPh>
    <rPh sb="2" eb="3">
      <t>マタ</t>
    </rPh>
    <rPh sb="4" eb="6">
      <t>メイショウ</t>
    </rPh>
    <phoneticPr fontId="6"/>
  </si>
  <si>
    <t>商号又は名称</t>
    <rPh sb="0" eb="2">
      <t>ショウゴウ</t>
    </rPh>
    <rPh sb="2" eb="3">
      <t>マタ</t>
    </rPh>
    <rPh sb="4" eb="6">
      <t>メイショウ</t>
    </rPh>
    <phoneticPr fontId="6"/>
  </si>
  <si>
    <t>代表者氏名カナ</t>
    <rPh sb="0" eb="3">
      <t>ダイヒョウシャ</t>
    </rPh>
    <rPh sb="3" eb="5">
      <t>シメイ</t>
    </rPh>
    <phoneticPr fontId="6"/>
  </si>
  <si>
    <t>代表者氏名</t>
    <rPh sb="0" eb="3">
      <t>ダイヒョウシャ</t>
    </rPh>
    <rPh sb="3" eb="5">
      <t>シメイ</t>
    </rPh>
    <phoneticPr fontId="6"/>
  </si>
  <si>
    <t>電話番号</t>
    <rPh sb="0" eb="2">
      <t>デンワ</t>
    </rPh>
    <rPh sb="2" eb="4">
      <t>バンゴウ</t>
    </rPh>
    <phoneticPr fontId="6"/>
  </si>
  <si>
    <t>ＦＡＸ番号</t>
    <rPh sb="3" eb="5">
      <t>バンゴウ</t>
    </rPh>
    <phoneticPr fontId="6"/>
  </si>
  <si>
    <t>担当者部署</t>
    <rPh sb="0" eb="3">
      <t>タントウシャ</t>
    </rPh>
    <rPh sb="3" eb="5">
      <t>ブショ</t>
    </rPh>
    <phoneticPr fontId="6"/>
  </si>
  <si>
    <t>営業年数</t>
    <rPh sb="0" eb="2">
      <t>エイギョウ</t>
    </rPh>
    <rPh sb="2" eb="4">
      <t>ネンスウ</t>
    </rPh>
    <phoneticPr fontId="6"/>
  </si>
  <si>
    <t>E-mailアドレス</t>
    <phoneticPr fontId="6"/>
  </si>
  <si>
    <t>課税免税届</t>
    <rPh sb="0" eb="2">
      <t>カゼイ</t>
    </rPh>
    <rPh sb="2" eb="4">
      <t>メンゼイ</t>
    </rPh>
    <rPh sb="4" eb="5">
      <t>トドケ</t>
    </rPh>
    <phoneticPr fontId="6"/>
  </si>
  <si>
    <t>全角カタカナで入力してください。姓と名は１文字分空けてください。</t>
    <phoneticPr fontId="5"/>
  </si>
  <si>
    <t>姓と名は１文字分空けてください。</t>
    <phoneticPr fontId="5"/>
  </si>
  <si>
    <t>測量</t>
    <rPh sb="0" eb="2">
      <t>ソクリョウ</t>
    </rPh>
    <phoneticPr fontId="6"/>
  </si>
  <si>
    <t>土木関係建設コンサルタント</t>
    <rPh sb="0" eb="2">
      <t>ドボク</t>
    </rPh>
    <rPh sb="2" eb="4">
      <t>カンケイ</t>
    </rPh>
    <rPh sb="4" eb="6">
      <t>ケンセツ</t>
    </rPh>
    <phoneticPr fontId="6"/>
  </si>
  <si>
    <t>地質調査</t>
    <rPh sb="0" eb="2">
      <t>チシツ</t>
    </rPh>
    <rPh sb="2" eb="4">
      <t>チョウサ</t>
    </rPh>
    <phoneticPr fontId="6"/>
  </si>
  <si>
    <t>補償コンサルタント</t>
    <rPh sb="0" eb="2">
      <t>ホショウ</t>
    </rPh>
    <phoneticPr fontId="6"/>
  </si>
  <si>
    <t>土木関係その他業務</t>
    <rPh sb="0" eb="2">
      <t>ドボク</t>
    </rPh>
    <rPh sb="2" eb="4">
      <t>カンケイ</t>
    </rPh>
    <rPh sb="6" eb="7">
      <t>タ</t>
    </rPh>
    <rPh sb="7" eb="9">
      <t>ギョウム</t>
    </rPh>
    <phoneticPr fontId="6"/>
  </si>
  <si>
    <t>業務区分</t>
    <rPh sb="0" eb="2">
      <t>ギョウム</t>
    </rPh>
    <rPh sb="2" eb="4">
      <t>クブン</t>
    </rPh>
    <phoneticPr fontId="5"/>
  </si>
  <si>
    <t>直前２年度分（千円）</t>
    <rPh sb="0" eb="2">
      <t>チョクゼン</t>
    </rPh>
    <rPh sb="3" eb="5">
      <t>ネンド</t>
    </rPh>
    <rPh sb="5" eb="6">
      <t>ブン</t>
    </rPh>
    <rPh sb="7" eb="9">
      <t>センエン</t>
    </rPh>
    <phoneticPr fontId="6"/>
  </si>
  <si>
    <t>直前１年度分（千円）</t>
    <rPh sb="0" eb="2">
      <t>チョクゼン</t>
    </rPh>
    <rPh sb="3" eb="5">
      <t>ネンド</t>
    </rPh>
    <rPh sb="5" eb="6">
      <t>ブン</t>
    </rPh>
    <rPh sb="7" eb="9">
      <t>センエン</t>
    </rPh>
    <phoneticPr fontId="5"/>
  </si>
  <si>
    <t>合計</t>
    <rPh sb="0" eb="2">
      <t>ゴウケイ</t>
    </rPh>
    <phoneticPr fontId="6"/>
  </si>
  <si>
    <t>その他（申請業務以外の分）</t>
    <rPh sb="2" eb="3">
      <t>タ</t>
    </rPh>
    <rPh sb="4" eb="6">
      <t>シンセイ</t>
    </rPh>
    <rPh sb="6" eb="8">
      <t>ギョウム</t>
    </rPh>
    <rPh sb="8" eb="10">
      <t>イガイ</t>
    </rPh>
    <rPh sb="11" eb="12">
      <t>ブン</t>
    </rPh>
    <phoneticPr fontId="6"/>
  </si>
  <si>
    <t>自己資本額</t>
    <rPh sb="0" eb="2">
      <t>ジコ</t>
    </rPh>
    <rPh sb="2" eb="4">
      <t>シホン</t>
    </rPh>
    <rPh sb="4" eb="5">
      <t>ガク</t>
    </rPh>
    <phoneticPr fontId="6"/>
  </si>
  <si>
    <t>創業</t>
    <rPh sb="0" eb="2">
      <t>ソウギョウ</t>
    </rPh>
    <phoneticPr fontId="6"/>
  </si>
  <si>
    <t>から</t>
    <phoneticPr fontId="5"/>
  </si>
  <si>
    <t>まで</t>
    <phoneticPr fontId="5"/>
  </si>
  <si>
    <t>交通量調査</t>
  </si>
  <si>
    <t>経済調査</t>
  </si>
  <si>
    <t>宅地造成</t>
  </si>
  <si>
    <t>電算関係</t>
  </si>
  <si>
    <t>資料等整理</t>
  </si>
  <si>
    <t>施工管理</t>
  </si>
  <si>
    <t>計算</t>
    <phoneticPr fontId="6"/>
  </si>
  <si>
    <t>土地調査</t>
  </si>
  <si>
    <t>土地評価</t>
  </si>
  <si>
    <t>物件</t>
  </si>
  <si>
    <t>機械工作物</t>
  </si>
  <si>
    <t>営業補償・特殊補償</t>
    <rPh sb="2" eb="4">
      <t>ホショウ</t>
    </rPh>
    <phoneticPr fontId="6"/>
  </si>
  <si>
    <t>事業損失</t>
  </si>
  <si>
    <t>補償関連</t>
  </si>
  <si>
    <t>業務区分・部門</t>
    <rPh sb="0" eb="2">
      <t>ギョウム</t>
    </rPh>
    <rPh sb="2" eb="4">
      <t>クブン</t>
    </rPh>
    <rPh sb="5" eb="7">
      <t>ブモン</t>
    </rPh>
    <phoneticPr fontId="5"/>
  </si>
  <si>
    <t>港湾・空港</t>
    <phoneticPr fontId="5"/>
  </si>
  <si>
    <t>廃棄</t>
    <phoneticPr fontId="5"/>
  </si>
  <si>
    <t>土質・基礎</t>
    <phoneticPr fontId="5"/>
  </si>
  <si>
    <t>鋼構造・コンクリート</t>
    <phoneticPr fontId="5"/>
  </si>
  <si>
    <t>申請</t>
    <rPh sb="0" eb="2">
      <t>シンセイ</t>
    </rPh>
    <phoneticPr fontId="5"/>
  </si>
  <si>
    <t>登録</t>
    <rPh sb="0" eb="2">
      <t>トウロク</t>
    </rPh>
    <phoneticPr fontId="5"/>
  </si>
  <si>
    <t>技術職員実数</t>
    <rPh sb="0" eb="2">
      <t>ギジュツ</t>
    </rPh>
    <rPh sb="2" eb="4">
      <t>ショクイン</t>
    </rPh>
    <rPh sb="4" eb="6">
      <t>ジッスウ</t>
    </rPh>
    <phoneticPr fontId="6"/>
  </si>
  <si>
    <t>休業又は転(廃)業の期間</t>
    <rPh sb="0" eb="2">
      <t>キュウギョウ</t>
    </rPh>
    <rPh sb="2" eb="3">
      <t>マタ</t>
    </rPh>
    <rPh sb="4" eb="5">
      <t>テン</t>
    </rPh>
    <rPh sb="6" eb="7">
      <t>ハイ</t>
    </rPh>
    <rPh sb="8" eb="9">
      <t>ギョウ</t>
    </rPh>
    <rPh sb="10" eb="12">
      <t>キカン</t>
    </rPh>
    <phoneticPr fontId="6"/>
  </si>
  <si>
    <t>年</t>
    <rPh sb="0" eb="1">
      <t>ネン</t>
    </rPh>
    <phoneticPr fontId="5"/>
  </si>
  <si>
    <t>保有していない場合は、入力する必要はありません。</t>
    <rPh sb="0" eb="2">
      <t>ホユウ</t>
    </rPh>
    <rPh sb="7" eb="9">
      <t>バアイ</t>
    </rPh>
    <rPh sb="11" eb="13">
      <t>ニュウリョク</t>
    </rPh>
    <rPh sb="15" eb="17">
      <t>ヒツヨウ</t>
    </rPh>
    <phoneticPr fontId="5"/>
  </si>
  <si>
    <t>担当者氏名</t>
    <rPh sb="0" eb="3">
      <t>タントウシャ</t>
    </rPh>
    <rPh sb="3" eb="5">
      <t>シメイ</t>
    </rPh>
    <phoneticPr fontId="6"/>
  </si>
  <si>
    <t>担当者氏名カナ</t>
    <rPh sb="0" eb="3">
      <t>タントウシャ</t>
    </rPh>
    <rPh sb="3" eb="5">
      <t>シメイ</t>
    </rPh>
    <phoneticPr fontId="6"/>
  </si>
  <si>
    <t>千円</t>
    <rPh sb="0" eb="2">
      <t>センエン</t>
    </rPh>
    <phoneticPr fontId="5"/>
  </si>
  <si>
    <t>直前２年度分の業務期間</t>
    <rPh sb="0" eb="2">
      <t>チョクゼン</t>
    </rPh>
    <rPh sb="3" eb="5">
      <t>ネンド</t>
    </rPh>
    <rPh sb="5" eb="6">
      <t>ブン</t>
    </rPh>
    <rPh sb="7" eb="9">
      <t>ギョウム</t>
    </rPh>
    <rPh sb="9" eb="11">
      <t>キカン</t>
    </rPh>
    <phoneticPr fontId="6"/>
  </si>
  <si>
    <t>直前１年度分の業務期間</t>
    <rPh sb="0" eb="2">
      <t>チョクゼン</t>
    </rPh>
    <rPh sb="3" eb="5">
      <t>ネンド</t>
    </rPh>
    <rPh sb="5" eb="6">
      <t>ブン</t>
    </rPh>
    <rPh sb="7" eb="9">
      <t>ギョウム</t>
    </rPh>
    <rPh sb="9" eb="11">
      <t>キカン</t>
    </rPh>
    <phoneticPr fontId="6"/>
  </si>
  <si>
    <t>人</t>
    <rPh sb="0" eb="1">
      <t>ニン</t>
    </rPh>
    <phoneticPr fontId="5"/>
  </si>
  <si>
    <t>代表者役職</t>
    <rPh sb="0" eb="3">
      <t>ダイヒョウシャ</t>
    </rPh>
    <rPh sb="3" eb="5">
      <t>ヤクショク</t>
    </rPh>
    <phoneticPr fontId="6"/>
  </si>
  <si>
    <t>受任者役職</t>
    <rPh sb="0" eb="2">
      <t>ジュニン</t>
    </rPh>
    <rPh sb="2" eb="3">
      <t>シャ</t>
    </rPh>
    <rPh sb="3" eb="5">
      <t>ヤクショク</t>
    </rPh>
    <phoneticPr fontId="6"/>
  </si>
  <si>
    <t>受任者氏名カナ</t>
    <rPh sb="0" eb="2">
      <t>ジュニン</t>
    </rPh>
    <rPh sb="2" eb="3">
      <t>シャ</t>
    </rPh>
    <rPh sb="3" eb="5">
      <t>シメイ</t>
    </rPh>
    <phoneticPr fontId="6"/>
  </si>
  <si>
    <t>受任者氏名</t>
    <rPh sb="0" eb="2">
      <t>ジュニン</t>
    </rPh>
    <rPh sb="2" eb="3">
      <t>シャ</t>
    </rPh>
    <rPh sb="3" eb="5">
      <t>シメイ</t>
    </rPh>
    <phoneticPr fontId="6"/>
  </si>
  <si>
    <t>計量証明事業登録区分</t>
    <rPh sb="0" eb="2">
      <t>ケイリョウ</t>
    </rPh>
    <rPh sb="2" eb="4">
      <t>ショウメイ</t>
    </rPh>
    <rPh sb="4" eb="6">
      <t>ジギョウ</t>
    </rPh>
    <rPh sb="6" eb="8">
      <t>トウロク</t>
    </rPh>
    <rPh sb="8" eb="10">
      <t>クブン</t>
    </rPh>
    <phoneticPr fontId="6"/>
  </si>
  <si>
    <t>建築関係建設コンサルタント</t>
    <rPh sb="0" eb="2">
      <t>ケンチク</t>
    </rPh>
    <rPh sb="2" eb="4">
      <t>カンケイ</t>
    </rPh>
    <rPh sb="4" eb="6">
      <t>ケンセツ</t>
    </rPh>
    <phoneticPr fontId="6"/>
  </si>
  <si>
    <t>測量一般</t>
    <phoneticPr fontId="5"/>
  </si>
  <si>
    <t>航空測量</t>
    <phoneticPr fontId="5"/>
  </si>
  <si>
    <t>不動産鑑定</t>
    <phoneticPr fontId="5"/>
  </si>
  <si>
    <t>測量業者</t>
    <phoneticPr fontId="5"/>
  </si>
  <si>
    <t>正式名称で入力してください。個人の場合は「代表者」と入力してください。</t>
    <rPh sb="5" eb="7">
      <t>ニュウリョク</t>
    </rPh>
    <rPh sb="26" eb="28">
      <t>ニュウリョク</t>
    </rPh>
    <phoneticPr fontId="5"/>
  </si>
  <si>
    <t>現組織への変更年月日</t>
    <rPh sb="0" eb="1">
      <t>ゲン</t>
    </rPh>
    <rPh sb="1" eb="3">
      <t>ソシキ</t>
    </rPh>
    <rPh sb="5" eb="7">
      <t>ヘンコウ</t>
    </rPh>
    <rPh sb="7" eb="10">
      <t>ネンガッピ</t>
    </rPh>
    <phoneticPr fontId="6"/>
  </si>
  <si>
    <t>*2</t>
    <phoneticPr fontId="5"/>
  </si>
  <si>
    <t>*1</t>
    <phoneticPr fontId="5"/>
  </si>
  <si>
    <t>支店・営業所等へ権限を委任する場合には、委任先の支店・営業所等にも登録が必要です。</t>
    <rPh sb="0" eb="2">
      <t>シテン</t>
    </rPh>
    <rPh sb="3" eb="6">
      <t>エイギョウショ</t>
    </rPh>
    <rPh sb="6" eb="7">
      <t>ナド</t>
    </rPh>
    <rPh sb="8" eb="10">
      <t>ケンゲン</t>
    </rPh>
    <rPh sb="11" eb="13">
      <t>イニン</t>
    </rPh>
    <rPh sb="15" eb="17">
      <t>バアイ</t>
    </rPh>
    <rPh sb="20" eb="22">
      <t>イニン</t>
    </rPh>
    <rPh sb="22" eb="23">
      <t>サキ</t>
    </rPh>
    <rPh sb="24" eb="26">
      <t>シテン</t>
    </rPh>
    <rPh sb="27" eb="30">
      <t>エイギョウショ</t>
    </rPh>
    <rPh sb="30" eb="31">
      <t>ナド</t>
    </rPh>
    <rPh sb="33" eb="35">
      <t>トウロク</t>
    </rPh>
    <rPh sb="36" eb="38">
      <t>ヒツヨウ</t>
    </rPh>
    <phoneticPr fontId="5"/>
  </si>
  <si>
    <t>建築士事務所登録区分</t>
    <rPh sb="0" eb="3">
      <t>ケンチクシ</t>
    </rPh>
    <rPh sb="3" eb="5">
      <t>ジム</t>
    </rPh>
    <rPh sb="5" eb="6">
      <t>ショ</t>
    </rPh>
    <rPh sb="6" eb="8">
      <t>トウロク</t>
    </rPh>
    <rPh sb="8" eb="10">
      <t>クブン</t>
    </rPh>
    <phoneticPr fontId="5"/>
  </si>
  <si>
    <t>振動加速度レベル</t>
  </si>
  <si>
    <t>濃度</t>
    <rPh sb="0" eb="2">
      <t>ノウド</t>
    </rPh>
    <phoneticPr fontId="5"/>
  </si>
  <si>
    <t>音圧レベル</t>
  </si>
  <si>
    <t>リストから選択してください。</t>
    <rPh sb="5" eb="7">
      <t>センタク</t>
    </rPh>
    <phoneticPr fontId="5"/>
  </si>
  <si>
    <t>その他の具体的な業務内容</t>
    <rPh sb="2" eb="3">
      <t>タ</t>
    </rPh>
    <rPh sb="4" eb="7">
      <t>グタイテキ</t>
    </rPh>
    <rPh sb="8" eb="10">
      <t>ギョウム</t>
    </rPh>
    <rPh sb="10" eb="12">
      <t>ナイヨウ</t>
    </rPh>
    <phoneticPr fontId="5"/>
  </si>
  <si>
    <r>
      <t xml:space="preserve">測
量
</t>
    </r>
    <r>
      <rPr>
        <sz val="11"/>
        <color rgb="FFFF0000"/>
        <rFont val="ＭＳ ゴシック"/>
        <family val="3"/>
        <charset val="128"/>
      </rPr>
      <t>*1</t>
    </r>
    <rPh sb="0" eb="1">
      <t>ハカ</t>
    </rPh>
    <rPh sb="2" eb="3">
      <t>リョウ</t>
    </rPh>
    <phoneticPr fontId="6"/>
  </si>
  <si>
    <r>
      <t xml:space="preserve">建築一般 </t>
    </r>
    <r>
      <rPr>
        <sz val="11"/>
        <color rgb="FFFF0000"/>
        <rFont val="ＭＳ ゴシック"/>
        <family val="3"/>
        <charset val="128"/>
      </rPr>
      <t>*1</t>
    </r>
    <phoneticPr fontId="5"/>
  </si>
  <si>
    <r>
      <t xml:space="preserve">意匠 </t>
    </r>
    <r>
      <rPr>
        <sz val="11"/>
        <color rgb="FFFF0000"/>
        <rFont val="ＭＳ ゴシック"/>
        <family val="3"/>
        <charset val="128"/>
      </rPr>
      <t>*1</t>
    </r>
    <phoneticPr fontId="5"/>
  </si>
  <si>
    <r>
      <t xml:space="preserve">構造 </t>
    </r>
    <r>
      <rPr>
        <sz val="11"/>
        <color rgb="FFFF0000"/>
        <rFont val="ＭＳ ゴシック"/>
        <family val="3"/>
        <charset val="128"/>
      </rPr>
      <t>*1</t>
    </r>
    <phoneticPr fontId="5"/>
  </si>
  <si>
    <r>
      <t xml:space="preserve">地質調査業務 </t>
    </r>
    <r>
      <rPr>
        <sz val="11"/>
        <color rgb="FFFF0000"/>
        <rFont val="ＭＳ ゴシック"/>
        <family val="3"/>
        <charset val="128"/>
      </rPr>
      <t>*2</t>
    </r>
    <rPh sb="0" eb="2">
      <t>チシツ</t>
    </rPh>
    <rPh sb="2" eb="4">
      <t>チョウサ</t>
    </rPh>
    <rPh sb="4" eb="6">
      <t>ギョウム</t>
    </rPh>
    <phoneticPr fontId="4"/>
  </si>
  <si>
    <r>
      <t xml:space="preserve">補
償
コ
ン
サ
ル
タ
ン
ト
</t>
    </r>
    <r>
      <rPr>
        <sz val="11"/>
        <color rgb="FFFF0000"/>
        <rFont val="ＭＳ ゴシック"/>
        <family val="3"/>
        <charset val="128"/>
      </rPr>
      <t>*1</t>
    </r>
    <phoneticPr fontId="5"/>
  </si>
  <si>
    <r>
      <t xml:space="preserve">土
木
関
係
建
設
コ
ン
サ
ル
タ
ン
ト
</t>
    </r>
    <r>
      <rPr>
        <sz val="11"/>
        <color rgb="FFFF0000"/>
        <rFont val="ＭＳ ゴシック"/>
        <family val="3"/>
        <charset val="128"/>
      </rPr>
      <t>*1</t>
    </r>
    <rPh sb="0" eb="1">
      <t>ツチ</t>
    </rPh>
    <rPh sb="2" eb="3">
      <t>モク</t>
    </rPh>
    <rPh sb="4" eb="5">
      <t>セキ</t>
    </rPh>
    <rPh sb="6" eb="7">
      <t>ガカリ</t>
    </rPh>
    <rPh sb="8" eb="9">
      <t>タツル</t>
    </rPh>
    <rPh sb="10" eb="11">
      <t>セツ</t>
    </rPh>
    <phoneticPr fontId="5"/>
  </si>
  <si>
    <t>登録の有無</t>
    <rPh sb="0" eb="2">
      <t>トウロク</t>
    </rPh>
    <rPh sb="3" eb="5">
      <t>ウム</t>
    </rPh>
    <phoneticPr fontId="5"/>
  </si>
  <si>
    <t>事業区分</t>
    <rPh sb="0" eb="2">
      <t>ジギョウ</t>
    </rPh>
    <rPh sb="2" eb="4">
      <t>クブン</t>
    </rPh>
    <phoneticPr fontId="5"/>
  </si>
  <si>
    <t>登録を受けている事業区分の登録の有無欄にリストから「○」を選択してください。</t>
    <rPh sb="0" eb="2">
      <t>トウロク</t>
    </rPh>
    <rPh sb="3" eb="4">
      <t>ウ</t>
    </rPh>
    <rPh sb="8" eb="10">
      <t>ジギョウ</t>
    </rPh>
    <rPh sb="10" eb="12">
      <t>クブン</t>
    </rPh>
    <rPh sb="13" eb="15">
      <t>トウロク</t>
    </rPh>
    <rPh sb="16" eb="18">
      <t>ウム</t>
    </rPh>
    <rPh sb="18" eb="19">
      <t>ラン</t>
    </rPh>
    <rPh sb="29" eb="31">
      <t>センタク</t>
    </rPh>
    <phoneticPr fontId="5"/>
  </si>
  <si>
    <t>総合補償</t>
    <rPh sb="0" eb="2">
      <t>ソウゴウ</t>
    </rPh>
    <rPh sb="2" eb="4">
      <t>ホショウ</t>
    </rPh>
    <phoneticPr fontId="5"/>
  </si>
  <si>
    <t>審査基準日現在で、管理部門、営業部門などを除き、コンサルタント業務にたずさわる技術職員（無資格者含）の人数を入力してください。</t>
    <phoneticPr fontId="5"/>
  </si>
  <si>
    <t xml:space="preserve"> 背景色が水色、またはピンク色の項目を入力してください。ピンク色は必須項目です。</t>
    <rPh sb="1" eb="4">
      <t>ハイケイショク</t>
    </rPh>
    <rPh sb="5" eb="7">
      <t>ミズイロ</t>
    </rPh>
    <rPh sb="14" eb="15">
      <t>イロ</t>
    </rPh>
    <rPh sb="16" eb="18">
      <t>コウモク</t>
    </rPh>
    <rPh sb="19" eb="21">
      <t>ニュウリョク</t>
    </rPh>
    <rPh sb="31" eb="32">
      <t>イロ</t>
    </rPh>
    <rPh sb="33" eb="35">
      <t>ヒッス</t>
    </rPh>
    <rPh sb="35" eb="37">
      <t>コウモク</t>
    </rPh>
    <phoneticPr fontId="5"/>
  </si>
  <si>
    <t xml:space="preserve"> エクセルの計算方法は「自動」に設定してください。</t>
    <rPh sb="6" eb="8">
      <t>ケイサン</t>
    </rPh>
    <rPh sb="8" eb="10">
      <t>ホウホウ</t>
    </rPh>
    <rPh sb="12" eb="14">
      <t>ジドウ</t>
    </rPh>
    <rPh sb="16" eb="18">
      <t>セッテイ</t>
    </rPh>
    <phoneticPr fontId="5"/>
  </si>
  <si>
    <t xml:space="preserve"> 行の追加、削除、シートの変更などはできません。</t>
    <rPh sb="1" eb="2">
      <t>ギョウ</t>
    </rPh>
    <rPh sb="3" eb="5">
      <t>ツイカ</t>
    </rPh>
    <rPh sb="6" eb="8">
      <t>サクジョ</t>
    </rPh>
    <rPh sb="13" eb="15">
      <t>ヘンコウ</t>
    </rPh>
    <phoneticPr fontId="5"/>
  </si>
  <si>
    <t>A.主たる営業所(本社)情報</t>
    <rPh sb="2" eb="3">
      <t>シュ</t>
    </rPh>
    <rPh sb="5" eb="8">
      <t>エイギョウショ</t>
    </rPh>
    <rPh sb="9" eb="11">
      <t>ホンシャ</t>
    </rPh>
    <rPh sb="12" eb="14">
      <t>ジョウホウ</t>
    </rPh>
    <phoneticPr fontId="5"/>
  </si>
  <si>
    <t>都道府県から入力してください。</t>
    <phoneticPr fontId="5"/>
  </si>
  <si>
    <t>B.契約する営業所情報</t>
    <rPh sb="2" eb="4">
      <t>ケイヤク</t>
    </rPh>
    <rPh sb="6" eb="9">
      <t>エイギョウショ</t>
    </rPh>
    <rPh sb="9" eb="11">
      <t>ジョウホウ</t>
    </rPh>
    <phoneticPr fontId="5"/>
  </si>
  <si>
    <t>入札・契約権限の委任</t>
    <rPh sb="8" eb="10">
      <t>イニン</t>
    </rPh>
    <phoneticPr fontId="5"/>
  </si>
  <si>
    <t>C.担当者情報</t>
    <phoneticPr fontId="5"/>
  </si>
  <si>
    <t>D.行政書士情報</t>
    <rPh sb="2" eb="4">
      <t>ギョウセイ</t>
    </rPh>
    <rPh sb="4" eb="6">
      <t>ショシ</t>
    </rPh>
    <rPh sb="6" eb="8">
      <t>ジョウホウ</t>
    </rPh>
    <phoneticPr fontId="5"/>
  </si>
  <si>
    <t>都道府県から入力してください。</t>
    <rPh sb="0" eb="4">
      <t>トドウフケン</t>
    </rPh>
    <rPh sb="6" eb="8">
      <t>ニュウリョク</t>
    </rPh>
    <phoneticPr fontId="5"/>
  </si>
  <si>
    <t>行政書士氏名カナ</t>
    <rPh sb="0" eb="2">
      <t>ギョウセイ</t>
    </rPh>
    <rPh sb="2" eb="4">
      <t>ショシ</t>
    </rPh>
    <rPh sb="4" eb="6">
      <t>シメイ</t>
    </rPh>
    <phoneticPr fontId="6"/>
  </si>
  <si>
    <t>行政書士氏名</t>
    <rPh sb="0" eb="2">
      <t>ギョウセイ</t>
    </rPh>
    <rPh sb="2" eb="4">
      <t>ショシ</t>
    </rPh>
    <rPh sb="4" eb="6">
      <t>シメイ</t>
    </rPh>
    <phoneticPr fontId="6"/>
  </si>
  <si>
    <t>E.経営情報</t>
    <rPh sb="2" eb="4">
      <t>ケイエイ</t>
    </rPh>
    <rPh sb="4" eb="6">
      <t>ジョウホウ</t>
    </rPh>
    <phoneticPr fontId="5"/>
  </si>
  <si>
    <t>F.測量等実績高</t>
    <rPh sb="2" eb="4">
      <t>ソクリョウ</t>
    </rPh>
    <rPh sb="4" eb="5">
      <t>トウ</t>
    </rPh>
    <rPh sb="5" eb="7">
      <t>ジッセキ</t>
    </rPh>
    <rPh sb="7" eb="8">
      <t>ダカ</t>
    </rPh>
    <phoneticPr fontId="5"/>
  </si>
  <si>
    <t>黒潮町測量・建設コンサルタント等業務 競争入札参加資格審査申請書</t>
    <phoneticPr fontId="5"/>
  </si>
  <si>
    <t>今年</t>
    <rPh sb="0" eb="2">
      <t>コトシ</t>
    </rPh>
    <phoneticPr fontId="5"/>
  </si>
  <si>
    <t>去年</t>
    <rPh sb="0" eb="2">
      <t>キョネン</t>
    </rPh>
    <phoneticPr fontId="5"/>
  </si>
  <si>
    <t>部署がない場合は「本社」又は「本店」と入力し、個人の場合は「本店」と入力してください。</t>
    <rPh sb="0" eb="2">
      <t>ブショ</t>
    </rPh>
    <rPh sb="5" eb="7">
      <t>バアイ</t>
    </rPh>
    <rPh sb="9" eb="11">
      <t>ホンシャ</t>
    </rPh>
    <rPh sb="12" eb="13">
      <t>マタ</t>
    </rPh>
    <rPh sb="15" eb="17">
      <t>ホンテン</t>
    </rPh>
    <rPh sb="19" eb="21">
      <t>ニュウリョク</t>
    </rPh>
    <rPh sb="23" eb="25">
      <t>コジン</t>
    </rPh>
    <rPh sb="26" eb="28">
      <t>バアイ</t>
    </rPh>
    <rPh sb="30" eb="32">
      <t>ホンテン</t>
    </rPh>
    <rPh sb="34" eb="36">
      <t>ニュウリョク</t>
    </rPh>
    <phoneticPr fontId="5"/>
  </si>
  <si>
    <t>建設コンサルタント</t>
    <phoneticPr fontId="5"/>
  </si>
  <si>
    <t>地質調査業者</t>
    <phoneticPr fontId="5"/>
  </si>
  <si>
    <t>補償コンサルタント</t>
    <phoneticPr fontId="5"/>
  </si>
  <si>
    <t>不動産鑑定業者</t>
    <phoneticPr fontId="5"/>
  </si>
  <si>
    <t>土地家屋調査士</t>
    <phoneticPr fontId="5"/>
  </si>
  <si>
    <t>司法書士</t>
    <phoneticPr fontId="5"/>
  </si>
  <si>
    <t>建築士事務所</t>
    <phoneticPr fontId="5"/>
  </si>
  <si>
    <t>計量証明事業者</t>
    <phoneticPr fontId="5"/>
  </si>
  <si>
    <t>*3</t>
    <phoneticPr fontId="5"/>
  </si>
  <si>
    <t>半角の数字とハイフンで入力してください。保有していない場合は、入力する必要はありません。</t>
    <phoneticPr fontId="5"/>
  </si>
  <si>
    <t>登記手続等</t>
    <rPh sb="0" eb="2">
      <t>トウキ</t>
    </rPh>
    <rPh sb="2" eb="4">
      <t>テツヅ</t>
    </rPh>
    <rPh sb="4" eb="5">
      <t>トウ</t>
    </rPh>
    <phoneticPr fontId="13"/>
  </si>
  <si>
    <t>G.有資格者数</t>
    <rPh sb="2" eb="6">
      <t>ユウシカクシャ</t>
    </rPh>
    <rPh sb="6" eb="7">
      <t>スウ</t>
    </rPh>
    <phoneticPr fontId="5"/>
  </si>
  <si>
    <t>項目名</t>
    <rPh sb="0" eb="2">
      <t>コウモク</t>
    </rPh>
    <rPh sb="2" eb="3">
      <t>メイ</t>
    </rPh>
    <phoneticPr fontId="6"/>
  </si>
  <si>
    <t>人数</t>
    <rPh sb="0" eb="2">
      <t>ニンズウ</t>
    </rPh>
    <phoneticPr fontId="6"/>
  </si>
  <si>
    <t>構造設計一級建築士</t>
  </si>
  <si>
    <t>設備設計一級建築士</t>
  </si>
  <si>
    <t>一級建築士</t>
  </si>
  <si>
    <t>二級建築士</t>
  </si>
  <si>
    <t>建築設備士</t>
  </si>
  <si>
    <t>建築積算士（建築積算資格者）</t>
  </si>
  <si>
    <t>一級土木施工管理技士</t>
  </si>
  <si>
    <t>二級土木施工管理技士</t>
  </si>
  <si>
    <t>測量士</t>
  </si>
  <si>
    <t>測量士補</t>
  </si>
  <si>
    <t>環境計量士</t>
  </si>
  <si>
    <t>不動産鑑定士</t>
  </si>
  <si>
    <t>不動産鑑定士補</t>
    <rPh sb="6" eb="7">
      <t>ホ</t>
    </rPh>
    <phoneticPr fontId="5"/>
  </si>
  <si>
    <t>機械部門</t>
    <rPh sb="0" eb="2">
      <t>キカイ</t>
    </rPh>
    <rPh sb="2" eb="4">
      <t>ブモン</t>
    </rPh>
    <phoneticPr fontId="2"/>
  </si>
  <si>
    <t>情報工学部門</t>
    <rPh sb="0" eb="2">
      <t>ジョウホウ</t>
    </rPh>
    <rPh sb="2" eb="4">
      <t>コウガク</t>
    </rPh>
    <rPh sb="4" eb="6">
      <t>ブモン</t>
    </rPh>
    <phoneticPr fontId="2"/>
  </si>
  <si>
    <t>第一種電気主任技術者</t>
    <rPh sb="0" eb="1">
      <t>ダイ</t>
    </rPh>
    <rPh sb="2" eb="3">
      <t>シュ</t>
    </rPh>
    <rPh sb="3" eb="5">
      <t>デンキ</t>
    </rPh>
    <rPh sb="5" eb="7">
      <t>シュニン</t>
    </rPh>
    <rPh sb="7" eb="9">
      <t>ギジュツ</t>
    </rPh>
    <rPh sb="9" eb="10">
      <t>シャ</t>
    </rPh>
    <phoneticPr fontId="8"/>
  </si>
  <si>
    <t>伝送交換主任技術者</t>
    <rPh sb="0" eb="2">
      <t>デンソウ</t>
    </rPh>
    <rPh sb="2" eb="4">
      <t>コウカン</t>
    </rPh>
    <rPh sb="4" eb="6">
      <t>シュニン</t>
    </rPh>
    <rPh sb="6" eb="8">
      <t>ギジュツ</t>
    </rPh>
    <rPh sb="8" eb="9">
      <t>シャ</t>
    </rPh>
    <phoneticPr fontId="8"/>
  </si>
  <si>
    <t>線路主任技術者</t>
    <rPh sb="0" eb="2">
      <t>センロ</t>
    </rPh>
    <rPh sb="2" eb="4">
      <t>シュニン</t>
    </rPh>
    <rPh sb="4" eb="7">
      <t>ギジュツシャ</t>
    </rPh>
    <phoneticPr fontId="8"/>
  </si>
  <si>
    <t>APECエンジニア</t>
    <phoneticPr fontId="8"/>
  </si>
  <si>
    <t>地質調査技士</t>
    <rPh sb="0" eb="2">
      <t>チシツ</t>
    </rPh>
    <rPh sb="2" eb="4">
      <t>チョウサ</t>
    </rPh>
    <rPh sb="4" eb="6">
      <t>ギシ</t>
    </rPh>
    <phoneticPr fontId="8"/>
  </si>
  <si>
    <t>補償業務管理士</t>
    <rPh sb="0" eb="2">
      <t>ホショウ</t>
    </rPh>
    <rPh sb="2" eb="4">
      <t>ギョウム</t>
    </rPh>
    <rPh sb="4" eb="7">
      <t>カンリシ</t>
    </rPh>
    <phoneticPr fontId="8"/>
  </si>
  <si>
    <t>公共用地経験者</t>
    <rPh sb="0" eb="2">
      <t>コウキョウ</t>
    </rPh>
    <rPh sb="2" eb="4">
      <t>ヨウチ</t>
    </rPh>
    <rPh sb="4" eb="7">
      <t>ケイケンシャ</t>
    </rPh>
    <phoneticPr fontId="8"/>
  </si>
  <si>
    <t>土地家屋調査士</t>
    <rPh sb="0" eb="2">
      <t>トチ</t>
    </rPh>
    <rPh sb="2" eb="4">
      <t>カオク</t>
    </rPh>
    <rPh sb="4" eb="7">
      <t>チョウサシ</t>
    </rPh>
    <phoneticPr fontId="8"/>
  </si>
  <si>
    <t>司法書士</t>
    <rPh sb="0" eb="2">
      <t>シホウ</t>
    </rPh>
    <rPh sb="2" eb="4">
      <t>ショシ</t>
    </rPh>
    <phoneticPr fontId="8"/>
  </si>
  <si>
    <t>技術士</t>
    <rPh sb="0" eb="2">
      <t>ギジュツ</t>
    </rPh>
    <rPh sb="2" eb="3">
      <t>シ</t>
    </rPh>
    <phoneticPr fontId="6"/>
  </si>
  <si>
    <t>河川、砂防及び海岸・海洋</t>
    <rPh sb="0" eb="2">
      <t>カセン</t>
    </rPh>
    <rPh sb="3" eb="5">
      <t>サボウ</t>
    </rPh>
    <rPh sb="5" eb="6">
      <t>オヨ</t>
    </rPh>
    <rPh sb="7" eb="9">
      <t>カイガン</t>
    </rPh>
    <rPh sb="10" eb="12">
      <t>カイヨウ</t>
    </rPh>
    <phoneticPr fontId="6"/>
  </si>
  <si>
    <t>港湾及び空港</t>
    <rPh sb="0" eb="2">
      <t>コウワン</t>
    </rPh>
    <rPh sb="2" eb="3">
      <t>オヨ</t>
    </rPh>
    <rPh sb="4" eb="6">
      <t>クウコウ</t>
    </rPh>
    <phoneticPr fontId="6"/>
  </si>
  <si>
    <t>地質</t>
    <phoneticPr fontId="6"/>
  </si>
  <si>
    <t>上水道及び工業用水道</t>
    <rPh sb="9" eb="10">
      <t>ミチ</t>
    </rPh>
    <phoneticPr fontId="6"/>
  </si>
  <si>
    <t>電気電子部門</t>
    <rPh sb="0" eb="2">
      <t>デンキ</t>
    </rPh>
    <rPh sb="2" eb="4">
      <t>デンシ</t>
    </rPh>
    <rPh sb="4" eb="6">
      <t>ブモン</t>
    </rPh>
    <phoneticPr fontId="2"/>
  </si>
  <si>
    <t>RCCM</t>
    <phoneticPr fontId="6"/>
  </si>
  <si>
    <t>電力土木</t>
    <phoneticPr fontId="6"/>
  </si>
  <si>
    <t>道路</t>
    <phoneticPr fontId="6"/>
  </si>
  <si>
    <t>鉄道</t>
    <phoneticPr fontId="6"/>
  </si>
  <si>
    <t>下水道</t>
    <phoneticPr fontId="6"/>
  </si>
  <si>
    <t>農業土木</t>
    <phoneticPr fontId="6"/>
  </si>
  <si>
    <t>森林土木</t>
    <phoneticPr fontId="6"/>
  </si>
  <si>
    <t>水産土木</t>
    <phoneticPr fontId="6"/>
  </si>
  <si>
    <t>都市及び地方計画</t>
    <phoneticPr fontId="6"/>
  </si>
  <si>
    <t>土質及び基礎</t>
    <phoneticPr fontId="6"/>
  </si>
  <si>
    <t>鋼構造及びコンクリート</t>
    <phoneticPr fontId="6"/>
  </si>
  <si>
    <t>トンネル</t>
    <phoneticPr fontId="6"/>
  </si>
  <si>
    <t>施工計画、施工設備及び積算</t>
    <phoneticPr fontId="6"/>
  </si>
  <si>
    <t>建設環境</t>
    <phoneticPr fontId="6"/>
  </si>
  <si>
    <t>上記以外の各部門又は
各第2次試験選択科目</t>
    <rPh sb="0" eb="2">
      <t>ジョウキ</t>
    </rPh>
    <rPh sb="2" eb="4">
      <t>イガイ</t>
    </rPh>
    <rPh sb="5" eb="6">
      <t>カク</t>
    </rPh>
    <rPh sb="6" eb="8">
      <t>ブモン</t>
    </rPh>
    <rPh sb="8" eb="9">
      <t>マタ</t>
    </rPh>
    <rPh sb="11" eb="12">
      <t>カク</t>
    </rPh>
    <rPh sb="12" eb="13">
      <t>ダイ</t>
    </rPh>
    <rPh sb="14" eb="15">
      <t>ジ</t>
    </rPh>
    <rPh sb="15" eb="17">
      <t>シケン</t>
    </rPh>
    <rPh sb="17" eb="19">
      <t>センタク</t>
    </rPh>
    <rPh sb="19" eb="21">
      <t>カモク</t>
    </rPh>
    <phoneticPr fontId="2"/>
  </si>
  <si>
    <t>技術士補(全部門)</t>
    <rPh sb="0" eb="2">
      <t>ギジュツ</t>
    </rPh>
    <rPh sb="2" eb="3">
      <t>シ</t>
    </rPh>
    <rPh sb="3" eb="4">
      <t>ホ</t>
    </rPh>
    <rPh sb="5" eb="6">
      <t>ゼン</t>
    </rPh>
    <rPh sb="6" eb="8">
      <t>ブモン</t>
    </rPh>
    <phoneticPr fontId="2"/>
  </si>
  <si>
    <t>環境計量士(濃度関係)</t>
    <rPh sb="6" eb="8">
      <t>ノウド</t>
    </rPh>
    <rPh sb="8" eb="10">
      <t>カンケイ</t>
    </rPh>
    <phoneticPr fontId="8"/>
  </si>
  <si>
    <t>環境計量士(騒音関係)</t>
    <rPh sb="6" eb="8">
      <t>ソウオン</t>
    </rPh>
    <rPh sb="8" eb="10">
      <t>カンケイ</t>
    </rPh>
    <phoneticPr fontId="8"/>
  </si>
  <si>
    <t>(1)～(6)、(44)～(47)を申請する場合、法令等による営業の登録を受けている必要があります。</t>
    <phoneticPr fontId="8"/>
  </si>
  <si>
    <r>
      <rPr>
        <b/>
        <sz val="10"/>
        <color rgb="FFFF0000"/>
        <rFont val="ＭＳ ゴシック"/>
        <family val="3"/>
        <charset val="128"/>
      </rPr>
      <t>本社の所在地が高知県外にあり、</t>
    </r>
    <r>
      <rPr>
        <sz val="10"/>
        <color rgb="FFFF0000"/>
        <rFont val="ＭＳ ゴシック"/>
        <family val="3"/>
        <charset val="128"/>
      </rPr>
      <t>(14)～(43)を申請する場合、法令等による営業の登録を受けている必要があります。</t>
    </r>
    <phoneticPr fontId="8"/>
  </si>
  <si>
    <t>登録事業者名</t>
    <rPh sb="0" eb="2">
      <t>トウロク</t>
    </rPh>
    <rPh sb="2" eb="5">
      <t>ジギョウシャ</t>
    </rPh>
    <rPh sb="5" eb="6">
      <t>メイ</t>
    </rPh>
    <phoneticPr fontId="8"/>
  </si>
  <si>
    <t>地図の調整</t>
    <rPh sb="3" eb="5">
      <t>チョウセイ</t>
    </rPh>
    <phoneticPr fontId="5"/>
  </si>
  <si>
    <t>暖冷房</t>
    <rPh sb="0" eb="1">
      <t>ダン</t>
    </rPh>
    <rPh sb="1" eb="3">
      <t>レイボウ</t>
    </rPh>
    <phoneticPr fontId="5"/>
  </si>
  <si>
    <t>衛生</t>
    <phoneticPr fontId="5"/>
  </si>
  <si>
    <t>電気</t>
    <phoneticPr fontId="5"/>
  </si>
  <si>
    <t>建築積算</t>
    <phoneticPr fontId="5"/>
  </si>
  <si>
    <t>機械設備積算</t>
    <rPh sb="0" eb="2">
      <t>キカイ</t>
    </rPh>
    <rPh sb="2" eb="4">
      <t>セツビ</t>
    </rPh>
    <phoneticPr fontId="5"/>
  </si>
  <si>
    <t>電気設備積算</t>
    <rPh sb="2" eb="4">
      <t>セツビ</t>
    </rPh>
    <phoneticPr fontId="5"/>
  </si>
  <si>
    <t>調査</t>
    <phoneticPr fontId="5"/>
  </si>
  <si>
    <t>河川・砂防・海岸・海洋</t>
    <rPh sb="9" eb="11">
      <t>カイヨウ</t>
    </rPh>
    <phoneticPr fontId="5"/>
  </si>
  <si>
    <t>電力土木</t>
    <phoneticPr fontId="5"/>
  </si>
  <si>
    <t>道路</t>
    <phoneticPr fontId="5"/>
  </si>
  <si>
    <t>鉄道</t>
    <phoneticPr fontId="5"/>
  </si>
  <si>
    <t>上水道・工業用水道</t>
    <rPh sb="8" eb="9">
      <t>ミチ</t>
    </rPh>
    <phoneticPr fontId="5"/>
  </si>
  <si>
    <t>下水道</t>
    <phoneticPr fontId="5"/>
  </si>
  <si>
    <t>農業土木</t>
    <phoneticPr fontId="5"/>
  </si>
  <si>
    <t>森林土木</t>
    <phoneticPr fontId="5"/>
  </si>
  <si>
    <t>水産土木</t>
    <phoneticPr fontId="5"/>
  </si>
  <si>
    <t>造園</t>
    <phoneticPr fontId="5"/>
  </si>
  <si>
    <t>都市計画・地方計画</t>
    <rPh sb="2" eb="4">
      <t>ケイカク</t>
    </rPh>
    <phoneticPr fontId="5"/>
  </si>
  <si>
    <t>地質</t>
    <phoneticPr fontId="5"/>
  </si>
  <si>
    <t>トンネル</t>
    <phoneticPr fontId="5"/>
  </si>
  <si>
    <t>施工計画・施工設備積算</t>
    <phoneticPr fontId="5"/>
  </si>
  <si>
    <t>建設環境</t>
    <phoneticPr fontId="5"/>
  </si>
  <si>
    <t>機械</t>
    <phoneticPr fontId="5"/>
  </si>
  <si>
    <t>電気電子</t>
    <phoneticPr fontId="5"/>
  </si>
  <si>
    <r>
      <t xml:space="preserve">環境調査 </t>
    </r>
    <r>
      <rPr>
        <sz val="11"/>
        <color rgb="FFFF0000"/>
        <rFont val="ＭＳ ゴシック"/>
        <family val="3"/>
        <charset val="128"/>
      </rPr>
      <t>*2 *3</t>
    </r>
    <phoneticPr fontId="5"/>
  </si>
  <si>
    <r>
      <t xml:space="preserve">水質等分析 </t>
    </r>
    <r>
      <rPr>
        <sz val="11"/>
        <color rgb="FFFF0000"/>
        <rFont val="ＭＳ ゴシック"/>
        <family val="3"/>
        <charset val="128"/>
      </rPr>
      <t>*2 *3</t>
    </r>
    <rPh sb="0" eb="2">
      <t>スイシツ</t>
    </rPh>
    <rPh sb="2" eb="3">
      <t>トウ</t>
    </rPh>
    <rPh sb="3" eb="5">
      <t>ブンセキ</t>
    </rPh>
    <phoneticPr fontId="6"/>
  </si>
  <si>
    <r>
      <t xml:space="preserve">その他 </t>
    </r>
    <r>
      <rPr>
        <sz val="11"/>
        <color rgb="FFFF0000"/>
        <rFont val="ＭＳ ゴシック"/>
        <family val="3"/>
        <charset val="128"/>
      </rPr>
      <t>*4</t>
    </r>
    <rPh sb="2" eb="3">
      <t>タ</t>
    </rPh>
    <phoneticPr fontId="5"/>
  </si>
  <si>
    <t>本社等に登録が確認できれば申請可能です。</t>
    <phoneticPr fontId="8"/>
  </si>
  <si>
    <t>「計量証明事業者」以外の登録事業がある場合、(56)～(62)に登録事業名、登録番号、登録年月日を入力してください。</t>
    <rPh sb="9" eb="11">
      <t>イガイ</t>
    </rPh>
    <rPh sb="12" eb="14">
      <t>トウロク</t>
    </rPh>
    <rPh sb="14" eb="16">
      <t>ジギョウ</t>
    </rPh>
    <rPh sb="19" eb="21">
      <t>バアイ</t>
    </rPh>
    <rPh sb="38" eb="40">
      <t>トウロク</t>
    </rPh>
    <rPh sb="40" eb="42">
      <t>バンゴウ</t>
    </rPh>
    <rPh sb="43" eb="45">
      <t>トウロク</t>
    </rPh>
    <rPh sb="45" eb="48">
      <t>ネンガッピ</t>
    </rPh>
    <phoneticPr fontId="8"/>
  </si>
  <si>
    <t>*4</t>
    <phoneticPr fontId="5"/>
  </si>
  <si>
    <t>登記上の所在地</t>
    <rPh sb="0" eb="3">
      <t>トウキジョウ</t>
    </rPh>
    <rPh sb="4" eb="7">
      <t>ショザイチ</t>
    </rPh>
    <phoneticPr fontId="6"/>
  </si>
  <si>
    <t>支店・営業所に入札・契約権限を委任する場合、(1)入札・契約権限の委任欄にリストから「する」を選択し、支店・営業所情報を入力してください。</t>
    <phoneticPr fontId="5"/>
  </si>
  <si>
    <t>リストから選択してください。</t>
    <phoneticPr fontId="5"/>
  </si>
  <si>
    <t>行政書士が代理申請する場合、(1)代理申請欄にリストから「する」を選択し、行政書士情報を入力してください。</t>
    <phoneticPr fontId="5"/>
  </si>
  <si>
    <t>代理申請</t>
    <rPh sb="0" eb="2">
      <t>ダイリ</t>
    </rPh>
    <rPh sb="2" eb="4">
      <t>シンセイ</t>
    </rPh>
    <phoneticPr fontId="12"/>
  </si>
  <si>
    <t>造園</t>
    <rPh sb="0" eb="2">
      <t>ゾウエン</t>
    </rPh>
    <phoneticPr fontId="6"/>
  </si>
  <si>
    <t>機械</t>
    <phoneticPr fontId="6"/>
  </si>
  <si>
    <t>水産土木</t>
    <rPh sb="0" eb="2">
      <t>スイサン</t>
    </rPh>
    <rPh sb="2" eb="4">
      <t>ドボク</t>
    </rPh>
    <phoneticPr fontId="6"/>
  </si>
  <si>
    <t>電気電子</t>
    <phoneticPr fontId="6"/>
  </si>
  <si>
    <t>建設情報</t>
    <rPh sb="0" eb="2">
      <t>ケンセツ</t>
    </rPh>
    <rPh sb="2" eb="4">
      <t>ジョウホウ</t>
    </rPh>
    <phoneticPr fontId="6"/>
  </si>
  <si>
    <t>建築関係建設
コンサルタント</t>
    <rPh sb="0" eb="2">
      <t>ケンチク</t>
    </rPh>
    <rPh sb="2" eb="4">
      <t>カンケイ</t>
    </rPh>
    <rPh sb="4" eb="6">
      <t>ケンセツ</t>
    </rPh>
    <phoneticPr fontId="6"/>
  </si>
  <si>
    <t>業務を申請する場合、申請、登録、登録番号、登録年月日欄を入力してください。申請、登録欄はリストから「○」を選択してください。</t>
    <rPh sb="0" eb="2">
      <t>ギョウム</t>
    </rPh>
    <rPh sb="7" eb="9">
      <t>バアイ</t>
    </rPh>
    <rPh sb="16" eb="18">
      <t>トウロク</t>
    </rPh>
    <rPh sb="18" eb="20">
      <t>バンゴウ</t>
    </rPh>
    <rPh sb="21" eb="23">
      <t>トウロク</t>
    </rPh>
    <rPh sb="23" eb="26">
      <t>ネンガッピ</t>
    </rPh>
    <rPh sb="26" eb="27">
      <t>ラン</t>
    </rPh>
    <rPh sb="28" eb="30">
      <t>ニュウリョク</t>
    </rPh>
    <phoneticPr fontId="8"/>
  </si>
  <si>
    <t xml:space="preserve">例)カブシキガイシャスズキグミ　コウチエイギョウショ
正式名称を全角カタカナで入力してください。支店・営業所名は、１文字空けて入力してください。
</t>
    <phoneticPr fontId="5"/>
  </si>
  <si>
    <t xml:space="preserve">例)株式会社鈴木組　高知営業所
正式名称で入力してください。支店・営業所名は、１文字空けて入力してください。
</t>
    <phoneticPr fontId="5"/>
  </si>
  <si>
    <t>例)0000-00-0000　半角の数字とハイフンで入力してください。</t>
  </si>
  <si>
    <t>例)株式会社鈴木組　正式名称で入力してください。</t>
    <rPh sb="10" eb="12">
      <t>セイシキ</t>
    </rPh>
    <rPh sb="12" eb="14">
      <t>メイショウ</t>
    </rPh>
    <rPh sb="15" eb="17">
      <t>ニュウリョク</t>
    </rPh>
    <phoneticPr fontId="5"/>
  </si>
  <si>
    <t>令和5・6年度 黒潮町 測量・建設コンサルタント等業務の申請に必要な項目を入力してください。</t>
    <phoneticPr fontId="5"/>
  </si>
  <si>
    <t>令和4年</t>
    <phoneticPr fontId="5"/>
  </si>
  <si>
    <t>令和3年</t>
    <phoneticPr fontId="5"/>
  </si>
  <si>
    <t>一致する</t>
  </si>
  <si>
    <t>しない</t>
  </si>
  <si>
    <t>（審査基準日の直近決算時)貸借対照表　純資産の部「純資産合計」の額を入力してください。</t>
    <rPh sb="1" eb="3">
      <t>シンサ</t>
    </rPh>
    <rPh sb="3" eb="5">
      <t>キジュン</t>
    </rPh>
    <rPh sb="5" eb="6">
      <t>ビ</t>
    </rPh>
    <rPh sb="7" eb="9">
      <t>チョッキン</t>
    </rPh>
    <rPh sb="9" eb="11">
      <t>ケッサン</t>
    </rPh>
    <rPh sb="11" eb="12">
      <t>ジ</t>
    </rPh>
    <rPh sb="13" eb="15">
      <t>タイシャク</t>
    </rPh>
    <rPh sb="15" eb="18">
      <t>タイショウヒョウ</t>
    </rPh>
    <rPh sb="19" eb="22">
      <t>ジュンシサン</t>
    </rPh>
    <rPh sb="23" eb="24">
      <t>ブ</t>
    </rPh>
    <rPh sb="25" eb="26">
      <t>ジュン</t>
    </rPh>
    <rPh sb="26" eb="28">
      <t>シサン</t>
    </rPh>
    <rPh sb="28" eb="30">
      <t>ゴウケイ</t>
    </rPh>
    <rPh sb="32" eb="33">
      <t>ガク</t>
    </rPh>
    <rPh sb="34" eb="36">
      <t>ニュウリョク</t>
    </rPh>
    <phoneticPr fontId="5"/>
  </si>
  <si>
    <t>直前2か年の平均実績高（千円）</t>
    <phoneticPr fontId="8"/>
  </si>
  <si>
    <t>登録番号
例)00-00000</t>
    <rPh sb="5" eb="6">
      <t>レイ</t>
    </rPh>
    <phoneticPr fontId="8"/>
  </si>
  <si>
    <t>登記、または住民票上の所在地と「(2)所在地」が一致しているかどうかを、リストから選択してください。</t>
    <rPh sb="0" eb="2">
      <t>トウキ</t>
    </rPh>
    <rPh sb="6" eb="9">
      <t>ジュウミンヒョウ</t>
    </rPh>
    <rPh sb="9" eb="10">
      <t>ジョウ</t>
    </rPh>
    <rPh sb="11" eb="14">
      <t>ショザイチ</t>
    </rPh>
    <rPh sb="19" eb="22">
      <t>ショザイチ</t>
    </rPh>
    <rPh sb="24" eb="26">
      <t>イッチ</t>
    </rPh>
    <rPh sb="41" eb="43">
      <t>センタク</t>
    </rPh>
    <phoneticPr fontId="5"/>
  </si>
  <si>
    <t>例)所長　正式名称で入力してください。</t>
    <rPh sb="10" eb="12">
      <t>ニュウリョク</t>
    </rPh>
    <phoneticPr fontId="5"/>
  </si>
  <si>
    <t>この申請書の事務手続きをした方の情報を入力してください。申請書の確認で問い合わせをする場合があります。
行政書士に依頼している場合は、「D.行政書士情報」に入力してください。</t>
    <phoneticPr fontId="5"/>
  </si>
  <si>
    <t>例)カブシキガイシャスズキグミ　正式名称を全角カタカナで入力してください。</t>
    <phoneticPr fontId="5"/>
  </si>
  <si>
    <t>例)0000-00-0000　半角の数字とハイフンで入力してください。</t>
    <phoneticPr fontId="8"/>
  </si>
  <si>
    <t>申請する業種ごとの実績高を入力してください。
①コンサルタント業務のみの実績とし、建設業等兼業部分の実績は除きます。
②審査基準日の直前１年度及び２年度の完成業務高について入力してください。
③「直前２か年の平均実績高」は、２年度の合計額を２で除した額（千円未満四捨五入）を入力してください。
④「土木関係」の実績高には、土木関係のその他の業務の実績高も含めてください。
　「その他」の実績高には申請業務以外の分を入力してください。</t>
    <phoneticPr fontId="5"/>
  </si>
  <si>
    <t>上下水道部門</t>
    <phoneticPr fontId="8"/>
  </si>
  <si>
    <t>農業部門</t>
    <phoneticPr fontId="8"/>
  </si>
  <si>
    <t>森林部門</t>
    <phoneticPr fontId="8"/>
  </si>
  <si>
    <t>水産部門</t>
    <phoneticPr fontId="8"/>
  </si>
  <si>
    <t>建設部門</t>
    <phoneticPr fontId="8"/>
  </si>
  <si>
    <t>応用理学部門</t>
    <phoneticPr fontId="8"/>
  </si>
  <si>
    <t>建設部門</t>
    <rPh sb="0" eb="2">
      <t>ケンセツ</t>
    </rPh>
    <rPh sb="2" eb="4">
      <t>ブモン</t>
    </rPh>
    <phoneticPr fontId="24"/>
  </si>
  <si>
    <t>例)平成15、嘉永元　創業年を入力してください。</t>
    <rPh sb="11" eb="13">
      <t>ソウギョウ</t>
    </rPh>
    <rPh sb="13" eb="14">
      <t>ネン</t>
    </rPh>
    <phoneticPr fontId="5"/>
  </si>
  <si>
    <t>39_黒潮町</t>
  </si>
  <si>
    <t>コンサル</t>
  </si>
  <si>
    <t>例)2022/4/1、R4/4/1</t>
    <phoneticPr fontId="5"/>
  </si>
  <si>
    <t>例)2022/4/1</t>
    <phoneticPr fontId="5"/>
  </si>
  <si>
    <t>入札指名通知等を案内するメールアドレスになります。(委任先がある場合は委任先のメールアドレスに案内致します)</t>
    <rPh sb="0" eb="2">
      <t>ニュウサツ</t>
    </rPh>
    <rPh sb="2" eb="4">
      <t>シメイ</t>
    </rPh>
    <rPh sb="4" eb="6">
      <t>ツウチ</t>
    </rPh>
    <rPh sb="6" eb="7">
      <t>ナド</t>
    </rPh>
    <rPh sb="8" eb="10">
      <t>アンナイ</t>
    </rPh>
    <rPh sb="26" eb="28">
      <t>イニン</t>
    </rPh>
    <rPh sb="28" eb="29">
      <t>サキ</t>
    </rPh>
    <rPh sb="32" eb="34">
      <t>バアイ</t>
    </rPh>
    <rPh sb="35" eb="37">
      <t>イニン</t>
    </rPh>
    <rPh sb="37" eb="38">
      <t>サキ</t>
    </rPh>
    <rPh sb="47" eb="49">
      <t>アンナイ</t>
    </rPh>
    <rPh sb="49" eb="50">
      <t>イタ</t>
    </rPh>
    <phoneticPr fontId="5"/>
  </si>
  <si>
    <t>入札指名通知等を案内するメールアドレスになります。</t>
    <rPh sb="0" eb="2">
      <t>ニュウサツ</t>
    </rPh>
    <rPh sb="2" eb="4">
      <t>シメイ</t>
    </rPh>
    <rPh sb="4" eb="6">
      <t>ツウチ</t>
    </rPh>
    <rPh sb="6" eb="7">
      <t>ナド</t>
    </rPh>
    <rPh sb="8" eb="10">
      <t>アンナイ</t>
    </rPh>
    <phoneticPr fontId="5"/>
  </si>
  <si>
    <t>例)1000001　「-（ハイフン）」を使わず7桁の数字で入力してください。</t>
  </si>
  <si>
    <t>H.業務情報</t>
    <rPh sb="2" eb="4">
      <t>ギョウム</t>
    </rPh>
    <rPh sb="4" eb="6">
      <t>ジョウホウ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</si>
</sst>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quot;¥&quot;#,##0_);[Red]\(&quot;¥&quot;#,##0\)"/>
    <numFmt numFmtId="177" formatCode="ggge&quot;年&quot;m&quot;月&quot;d&quot;日&quot;"/>
    <numFmt numFmtId="178" formatCode="#,##0_ ;[Red]\-#,##0\ "/>
    <numFmt numFmtId="179" formatCode="&quot;Ver.&quot;yyyymmdd"/>
    <numFmt numFmtId="180" formatCode="\(#\)"/>
    <numFmt numFmtId="181" formatCode="000\-0000"/>
    <numFmt numFmtId="182" formatCode="#,##0_ "/>
    <numFmt numFmtId="183" formatCode="0000000"/>
  </numFmts>
  <fonts count="29">
    <font>
      <sz val="11"/>
      <color theme="1"/>
      <name val="ＭＳ Ｐゴシック"/>
      <family val="2"/>
      <charset val="128"/>
      <scheme val="minor"/>
    </font>
    <font>
      <sz val="11"/>
      <color theme="1"/>
      <name val="ＭＳ Ｐゴシック"/>
      <family val="2"/>
      <charset val="128"/>
      <scheme val="minor"/>
    </font>
    <font>
      <u/>
      <sz val="11"/>
      <color theme="10"/>
      <name val="ＭＳ Ｐゴシック"/>
      <family val="2"/>
      <charset val="128"/>
      <scheme val="minor"/>
    </font>
    <font>
      <sz val="11"/>
      <color theme="1"/>
      <name val="ＭＳ Ｐゴシック"/>
      <family val="3"/>
      <charset val="128"/>
      <scheme val="minor"/>
    </font>
    <font>
      <sz val="11"/>
      <color theme="1"/>
      <name val="ＭＳ ゴシック"/>
      <family val="3"/>
      <charset val="128"/>
    </font>
    <font>
      <sz val="6"/>
      <name val="ＭＳ Ｐゴシック"/>
      <family val="2"/>
      <charset val="128"/>
      <scheme val="minor"/>
    </font>
    <font>
      <sz val="6"/>
      <name val="ＭＳ ゴシック"/>
      <family val="3"/>
      <charset val="128"/>
    </font>
    <font>
      <sz val="9"/>
      <color theme="1"/>
      <name val="ＭＳ ゴシック"/>
      <family val="3"/>
      <charset val="128"/>
    </font>
    <font>
      <b/>
      <sz val="16"/>
      <color theme="1"/>
      <name val="ＭＳ ゴシック"/>
      <family val="3"/>
      <charset val="128"/>
    </font>
    <font>
      <sz val="11"/>
      <name val="ＭＳ Ｐゴシック"/>
      <family val="3"/>
      <charset val="128"/>
    </font>
    <font>
      <sz val="9"/>
      <color indexed="8"/>
      <name val="ＭＳ ゴシック"/>
      <family val="3"/>
      <charset val="128"/>
    </font>
    <font>
      <sz val="11"/>
      <color indexed="8"/>
      <name val="ＭＳ Ｐゴシック"/>
      <family val="3"/>
      <charset val="128"/>
    </font>
    <font>
      <sz val="11"/>
      <color rgb="FF9C0006"/>
      <name val="ＭＳ Ｐゴシック"/>
      <family val="2"/>
      <charset val="128"/>
      <scheme val="minor"/>
    </font>
    <font>
      <sz val="7"/>
      <name val="ＭＳ 明朝"/>
      <family val="1"/>
      <charset val="128"/>
    </font>
    <font>
      <b/>
      <sz val="11"/>
      <color theme="1"/>
      <name val="ＭＳ ゴシック"/>
      <family val="3"/>
      <charset val="128"/>
    </font>
    <font>
      <sz val="10"/>
      <color rgb="FFFF0000"/>
      <name val="ＭＳ ゴシック"/>
      <family val="3"/>
      <charset val="128"/>
    </font>
    <font>
      <sz val="11"/>
      <color rgb="FFFF0000"/>
      <name val="ＭＳ ゴシック"/>
      <family val="3"/>
      <charset val="128"/>
    </font>
    <font>
      <b/>
      <sz val="12"/>
      <color theme="1"/>
      <name val="ＭＳ ゴシック"/>
      <family val="3"/>
      <charset val="128"/>
    </font>
    <font>
      <sz val="10"/>
      <color theme="1"/>
      <name val="ＭＳ ゴシック"/>
      <family val="3"/>
      <charset val="128"/>
    </font>
    <font>
      <sz val="12"/>
      <color theme="1"/>
      <name val="ＭＳ ゴシック"/>
      <family val="3"/>
      <charset val="128"/>
    </font>
    <font>
      <b/>
      <sz val="10"/>
      <color theme="1"/>
      <name val="ＭＳ ゴシック"/>
      <family val="3"/>
      <charset val="128"/>
    </font>
    <font>
      <u/>
      <sz val="11"/>
      <color rgb="FFFF0000"/>
      <name val="ＭＳ ゴシック"/>
      <family val="3"/>
      <charset val="128"/>
    </font>
    <font>
      <b/>
      <sz val="10"/>
      <color rgb="FFFF0000"/>
      <name val="ＭＳ ゴシック"/>
      <family val="3"/>
      <charset val="128"/>
    </font>
    <font>
      <i/>
      <sz val="11"/>
      <color theme="1"/>
      <name val="ＭＳ ゴシック"/>
      <family val="3"/>
      <charset val="128"/>
    </font>
    <font>
      <sz val="6"/>
      <name val="ＭＳ Ｐゴシック"/>
      <family val="3"/>
      <charset val="128"/>
    </font>
    <font>
      <sz val="11"/>
      <name val="ＭＳ ゴシック"/>
      <family val="3"/>
      <charset val="128"/>
    </font>
    <font>
      <sz val="10"/>
      <color theme="1" tint="4.9989318521683403E-2"/>
      <name val="ＭＳ ゴシック"/>
      <family val="3"/>
      <charset val="128"/>
    </font>
    <font>
      <sz val="11"/>
      <color theme="1" tint="4.9989318521683403E-2"/>
      <name val="ＭＳ ゴシック"/>
      <family val="3"/>
      <charset val="128"/>
    </font>
    <font>
      <sz val="10"/>
      <color rgb="FF0D0D0D"/>
      <name val="ＭＳ ゴシック"/>
      <family val="3"/>
      <charset val="128"/>
    </font>
  </fonts>
  <fills count="8">
    <fill>
      <patternFill patternType="none"/>
    </fill>
    <fill>
      <patternFill patternType="gray125"/>
    </fill>
    <fill>
      <patternFill patternType="solid">
        <fgColor rgb="FFCCEDFC"/>
        <bgColor indexed="64"/>
      </patternFill>
    </fill>
    <fill>
      <patternFill patternType="solid">
        <fgColor rgb="FFFFFF00"/>
        <bgColor indexed="64"/>
      </patternFill>
    </fill>
    <fill>
      <patternFill patternType="solid">
        <fgColor rgb="FF92D050"/>
        <bgColor indexed="64"/>
      </patternFill>
    </fill>
    <fill>
      <patternFill patternType="solid">
        <fgColor theme="0"/>
        <bgColor indexed="64"/>
      </patternFill>
    </fill>
    <fill>
      <patternFill patternType="solid">
        <fgColor theme="0" tint="-0.14999847407452621"/>
        <bgColor indexed="64"/>
      </patternFill>
    </fill>
    <fill>
      <patternFill patternType="solid">
        <fgColor theme="7" tint="0.79998168889431442"/>
        <bgColor indexed="64"/>
      </patternFill>
    </fill>
  </fills>
  <borders count="70">
    <border>
      <left/>
      <right/>
      <top/>
      <bottom/>
      <diagonal/>
    </border>
    <border>
      <left style="hair">
        <color indexed="64"/>
      </left>
      <right/>
      <top style="thin">
        <color indexed="64"/>
      </top>
      <bottom style="thin">
        <color indexed="64"/>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indexed="64"/>
      </left>
      <right/>
      <top style="thin">
        <color auto="1"/>
      </top>
      <bottom style="hair">
        <color indexed="64"/>
      </bottom>
      <diagonal/>
    </border>
    <border>
      <left/>
      <right/>
      <top style="thin">
        <color auto="1"/>
      </top>
      <bottom style="hair">
        <color indexed="64"/>
      </bottom>
      <diagonal/>
    </border>
    <border>
      <left/>
      <right style="hair">
        <color auto="1"/>
      </right>
      <top style="thin">
        <color auto="1"/>
      </top>
      <bottom style="hair">
        <color indexed="64"/>
      </bottom>
      <diagonal/>
    </border>
    <border>
      <left/>
      <right style="thin">
        <color indexed="64"/>
      </right>
      <top style="thin">
        <color indexed="64"/>
      </top>
      <bottom style="hair">
        <color indexed="64"/>
      </bottom>
      <diagonal/>
    </border>
    <border>
      <left style="hair">
        <color auto="1"/>
      </left>
      <right style="hair">
        <color auto="1"/>
      </right>
      <top style="hair">
        <color auto="1"/>
      </top>
      <bottom style="hair">
        <color auto="1"/>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auto="1"/>
      </left>
      <right style="hair">
        <color auto="1"/>
      </right>
      <top style="hair">
        <color auto="1"/>
      </top>
      <bottom style="thin">
        <color auto="1"/>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auto="1"/>
      </left>
      <right/>
      <top style="thin">
        <color auto="1"/>
      </top>
      <bottom style="hair">
        <color auto="1"/>
      </bottom>
      <diagonal/>
    </border>
    <border>
      <left style="thin">
        <color indexed="64"/>
      </left>
      <right/>
      <top style="hair">
        <color indexed="64"/>
      </top>
      <bottom style="hair">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hair">
        <color indexed="64"/>
      </left>
      <right/>
      <top style="thin">
        <color indexed="64"/>
      </top>
      <bottom/>
      <diagonal/>
    </border>
    <border>
      <left/>
      <right style="thin">
        <color auto="1"/>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
      <left style="hair">
        <color indexed="64"/>
      </left>
      <right style="hair">
        <color indexed="64"/>
      </right>
      <top/>
      <bottom/>
      <diagonal/>
    </border>
    <border>
      <left style="hair">
        <color indexed="64"/>
      </left>
      <right/>
      <top/>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auto="1"/>
      </left>
      <right style="hair">
        <color auto="1"/>
      </right>
      <top style="hair">
        <color auto="1"/>
      </top>
      <bottom/>
      <diagonal/>
    </border>
    <border>
      <left style="hair">
        <color indexed="64"/>
      </left>
      <right/>
      <top style="hair">
        <color indexed="64"/>
      </top>
      <bottom/>
      <diagonal/>
    </border>
    <border>
      <left/>
      <right/>
      <top style="hair">
        <color indexed="64"/>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auto="1"/>
      </bottom>
      <diagonal/>
    </border>
    <border>
      <left style="hair">
        <color auto="1"/>
      </left>
      <right style="hair">
        <color auto="1"/>
      </right>
      <top/>
      <bottom style="hair">
        <color auto="1"/>
      </bottom>
      <diagonal/>
    </border>
    <border>
      <left/>
      <right style="hair">
        <color indexed="64"/>
      </right>
      <top/>
      <bottom style="hair">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style="hair">
        <color indexed="64"/>
      </bottom>
      <diagonal/>
    </border>
    <border>
      <left/>
      <right style="hair">
        <color indexed="64"/>
      </right>
      <top style="thin">
        <color indexed="64"/>
      </top>
      <bottom/>
      <diagonal/>
    </border>
    <border>
      <left style="hair">
        <color indexed="64"/>
      </left>
      <right/>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right/>
      <top/>
      <bottom style="hair">
        <color indexed="64"/>
      </bottom>
      <diagonal/>
    </border>
    <border>
      <left/>
      <right style="hair">
        <color indexed="64"/>
      </right>
      <top/>
      <bottom/>
      <diagonal/>
    </border>
    <border>
      <left style="thin">
        <color indexed="64"/>
      </left>
      <right style="thin">
        <color indexed="64"/>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hair">
        <color indexed="64"/>
      </top>
      <bottom/>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right style="thin">
        <color indexed="64"/>
      </right>
      <top/>
      <bottom style="hair">
        <color indexed="64"/>
      </bottom>
      <diagonal/>
    </border>
    <border>
      <left style="thin">
        <color indexed="64"/>
      </left>
      <right/>
      <top style="hair">
        <color indexed="64"/>
      </top>
      <bottom style="thin">
        <color auto="1"/>
      </bottom>
      <diagonal/>
    </border>
    <border>
      <left/>
      <right style="thin">
        <color indexed="64"/>
      </right>
      <top style="hair">
        <color indexed="64"/>
      </top>
      <bottom style="double">
        <color indexed="64"/>
      </bottom>
      <diagonal/>
    </border>
  </borders>
  <cellStyleXfs count="18">
    <xf numFmtId="0" fontId="0" fillId="0" borderId="0">
      <alignment vertical="center"/>
    </xf>
    <xf numFmtId="0" fontId="3" fillId="0" borderId="0">
      <alignment vertical="center"/>
    </xf>
    <xf numFmtId="0" fontId="7" fillId="0" borderId="0">
      <alignment vertical="center"/>
    </xf>
    <xf numFmtId="0" fontId="9" fillId="0" borderId="0">
      <alignment vertical="center"/>
    </xf>
    <xf numFmtId="38" fontId="10" fillId="0" borderId="0" applyFont="0" applyFill="0" applyBorder="0" applyAlignment="0" applyProtection="0">
      <alignment vertical="center"/>
    </xf>
    <xf numFmtId="0" fontId="1" fillId="0" borderId="0">
      <alignment vertical="center"/>
    </xf>
    <xf numFmtId="0" fontId="3" fillId="0" borderId="0">
      <alignment vertical="center"/>
    </xf>
    <xf numFmtId="38" fontId="11" fillId="0" borderId="0" applyFont="0" applyFill="0" applyBorder="0" applyAlignment="0" applyProtection="0">
      <alignment vertical="center"/>
    </xf>
    <xf numFmtId="0" fontId="9" fillId="0" borderId="0">
      <alignment vertical="center"/>
    </xf>
    <xf numFmtId="176" fontId="10" fillId="0" borderId="0" applyFont="0" applyFill="0" applyBorder="0" applyAlignment="0" applyProtection="0">
      <alignment vertical="center"/>
    </xf>
    <xf numFmtId="0" fontId="9" fillId="0" borderId="0"/>
    <xf numFmtId="0" fontId="7" fillId="0" borderId="0">
      <alignment vertical="center"/>
    </xf>
    <xf numFmtId="0" fontId="3" fillId="0" borderId="0">
      <alignment vertical="center"/>
    </xf>
    <xf numFmtId="38" fontId="11" fillId="0" borderId="0" applyFont="0" applyFill="0" applyBorder="0" applyAlignment="0" applyProtection="0">
      <alignment vertical="center"/>
    </xf>
    <xf numFmtId="0" fontId="1" fillId="0" borderId="0">
      <alignment vertical="center"/>
    </xf>
    <xf numFmtId="0" fontId="2" fillId="0" borderId="0" applyNumberForma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cellStyleXfs>
  <cellXfs count="586">
    <xf numFmtId="0" fontId="0" fillId="0" borderId="0" xfId="0">
      <alignment vertical="center"/>
    </xf>
    <xf numFmtId="0" fontId="4" fillId="0" borderId="0" xfId="1" applyFont="1" applyFill="1" applyProtection="1">
      <alignment vertical="center"/>
    </xf>
    <xf numFmtId="0" fontId="4" fillId="0" borderId="0" xfId="6" applyFont="1" applyFill="1" applyProtection="1">
      <alignment vertical="center"/>
    </xf>
    <xf numFmtId="0" fontId="4" fillId="0" borderId="0" xfId="2" applyFont="1" applyFill="1" applyProtection="1">
      <alignment vertical="center"/>
    </xf>
    <xf numFmtId="179" fontId="4" fillId="0" borderId="0" xfId="1" applyNumberFormat="1" applyFont="1" applyFill="1" applyAlignment="1" applyProtection="1">
      <alignment vertical="top"/>
    </xf>
    <xf numFmtId="0" fontId="14" fillId="0" borderId="0" xfId="2" applyFont="1" applyFill="1" applyProtection="1">
      <alignment vertical="center"/>
    </xf>
    <xf numFmtId="0" fontId="17" fillId="0" borderId="29" xfId="0" applyFont="1" applyFill="1" applyBorder="1" applyProtection="1">
      <alignment vertical="center"/>
    </xf>
    <xf numFmtId="0" fontId="4" fillId="0" borderId="25" xfId="0" applyFont="1" applyFill="1" applyBorder="1" applyProtection="1">
      <alignment vertical="center"/>
    </xf>
    <xf numFmtId="0" fontId="4" fillId="0" borderId="28" xfId="0" applyFont="1" applyFill="1" applyBorder="1" applyProtection="1">
      <alignment vertical="center"/>
    </xf>
    <xf numFmtId="180" fontId="4" fillId="0" borderId="29" xfId="0" applyNumberFormat="1" applyFont="1" applyFill="1" applyBorder="1" applyProtection="1">
      <alignment vertical="center"/>
    </xf>
    <xf numFmtId="180" fontId="4" fillId="0" borderId="0" xfId="0" applyNumberFormat="1" applyFont="1" applyFill="1" applyBorder="1" applyProtection="1">
      <alignment vertical="center"/>
    </xf>
    <xf numFmtId="0" fontId="4" fillId="0" borderId="31" xfId="0" applyFont="1" applyFill="1" applyBorder="1" applyProtection="1">
      <alignment vertical="center"/>
    </xf>
    <xf numFmtId="0" fontId="4" fillId="0" borderId="29" xfId="0" applyFont="1" applyFill="1" applyBorder="1" applyProtection="1">
      <alignment vertical="center"/>
    </xf>
    <xf numFmtId="0" fontId="4" fillId="0" borderId="26" xfId="0" applyFont="1" applyFill="1" applyBorder="1" applyProtection="1">
      <alignment vertical="center"/>
    </xf>
    <xf numFmtId="0" fontId="4" fillId="0" borderId="22" xfId="0" applyFont="1" applyFill="1" applyBorder="1" applyProtection="1">
      <alignment vertical="center"/>
    </xf>
    <xf numFmtId="0" fontId="16" fillId="0" borderId="22" xfId="0" applyFont="1" applyFill="1" applyBorder="1" applyAlignment="1" applyProtection="1">
      <alignment vertical="top"/>
    </xf>
    <xf numFmtId="0" fontId="4" fillId="0" borderId="23" xfId="0" applyFont="1" applyFill="1" applyBorder="1" applyProtection="1">
      <alignment vertical="center"/>
    </xf>
    <xf numFmtId="0" fontId="16" fillId="0" borderId="0" xfId="0" applyFont="1" applyFill="1" applyBorder="1" applyAlignment="1" applyProtection="1">
      <alignment vertical="top"/>
    </xf>
    <xf numFmtId="49" fontId="15" fillId="0" borderId="0" xfId="0" applyNumberFormat="1" applyFont="1" applyFill="1" applyBorder="1" applyAlignment="1" applyProtection="1">
      <alignment horizontal="right" vertical="top"/>
    </xf>
    <xf numFmtId="178" fontId="15" fillId="0" borderId="0" xfId="0" applyNumberFormat="1" applyFont="1" applyFill="1" applyBorder="1" applyAlignment="1" applyProtection="1">
      <alignment horizontal="right" vertical="top"/>
    </xf>
    <xf numFmtId="177" fontId="15" fillId="0" borderId="0" xfId="0" applyNumberFormat="1" applyFont="1" applyFill="1" applyBorder="1" applyAlignment="1" applyProtection="1">
      <alignment horizontal="right" vertical="top"/>
    </xf>
    <xf numFmtId="182" fontId="15" fillId="0" borderId="0" xfId="0" applyNumberFormat="1" applyFont="1" applyFill="1" applyBorder="1" applyAlignment="1" applyProtection="1">
      <alignment horizontal="right" vertical="top"/>
    </xf>
    <xf numFmtId="180" fontId="4" fillId="0" borderId="18" xfId="0" applyNumberFormat="1" applyFont="1" applyFill="1" applyBorder="1" applyProtection="1">
      <alignment vertical="center"/>
    </xf>
    <xf numFmtId="180" fontId="4" fillId="0" borderId="17" xfId="0" applyNumberFormat="1" applyFont="1" applyFill="1" applyBorder="1" applyProtection="1">
      <alignment vertical="center"/>
    </xf>
    <xf numFmtId="180" fontId="4" fillId="0" borderId="34" xfId="0" applyNumberFormat="1" applyFont="1" applyFill="1" applyBorder="1" applyProtection="1">
      <alignment vertical="center"/>
    </xf>
    <xf numFmtId="180" fontId="4" fillId="0" borderId="38" xfId="0" applyNumberFormat="1" applyFont="1" applyFill="1" applyBorder="1" applyProtection="1">
      <alignment vertical="center"/>
    </xf>
    <xf numFmtId="0" fontId="18" fillId="0" borderId="0" xfId="1" applyFont="1" applyFill="1" applyProtection="1">
      <alignment vertical="center"/>
    </xf>
    <xf numFmtId="0" fontId="20" fillId="0" borderId="29" xfId="0" applyFont="1" applyFill="1" applyBorder="1" applyProtection="1">
      <alignment vertical="center"/>
    </xf>
    <xf numFmtId="0" fontId="18" fillId="0" borderId="31" xfId="0" applyFont="1" applyFill="1" applyBorder="1" applyProtection="1">
      <alignment vertical="center"/>
    </xf>
    <xf numFmtId="0" fontId="18" fillId="0" borderId="0" xfId="2" applyFont="1" applyFill="1" applyProtection="1">
      <alignment vertical="center"/>
    </xf>
    <xf numFmtId="0" fontId="4" fillId="0" borderId="0" xfId="0" applyFont="1" applyFill="1" applyBorder="1" applyProtection="1">
      <alignment vertical="center"/>
    </xf>
    <xf numFmtId="0" fontId="17" fillId="0" borderId="0" xfId="0" applyFont="1" applyFill="1" applyBorder="1" applyProtection="1">
      <alignment vertical="center"/>
    </xf>
    <xf numFmtId="0" fontId="4" fillId="0" borderId="0" xfId="2" applyNumberFormat="1" applyFont="1" applyFill="1" applyProtection="1">
      <alignment vertical="center"/>
    </xf>
    <xf numFmtId="58" fontId="0" fillId="0" borderId="0" xfId="0" quotePrefix="1" applyNumberFormat="1">
      <alignment vertical="center"/>
    </xf>
    <xf numFmtId="49" fontId="16" fillId="0" borderId="0" xfId="0" applyNumberFormat="1" applyFont="1" applyFill="1" applyBorder="1" applyAlignment="1" applyProtection="1">
      <alignment vertical="top"/>
    </xf>
    <xf numFmtId="178" fontId="4" fillId="0" borderId="25" xfId="0" applyNumberFormat="1" applyFont="1" applyFill="1" applyBorder="1" applyProtection="1">
      <alignment vertical="center"/>
    </xf>
    <xf numFmtId="177" fontId="4" fillId="0" borderId="25" xfId="0" applyNumberFormat="1" applyFont="1" applyFill="1" applyBorder="1" applyProtection="1">
      <alignment vertical="center"/>
    </xf>
    <xf numFmtId="0" fontId="4" fillId="0" borderId="0" xfId="2" applyFont="1" applyFill="1" applyBorder="1" applyProtection="1">
      <alignment vertical="center"/>
    </xf>
    <xf numFmtId="0" fontId="4" fillId="0" borderId="31" xfId="2" applyFont="1" applyFill="1" applyBorder="1" applyProtection="1">
      <alignment vertical="center"/>
    </xf>
    <xf numFmtId="49" fontId="4" fillId="2" borderId="8" xfId="12" applyNumberFormat="1" applyFont="1" applyFill="1" applyBorder="1" applyAlignment="1" applyProtection="1">
      <alignment horizontal="center" vertical="center"/>
      <protection locked="0"/>
    </xf>
    <xf numFmtId="49" fontId="4" fillId="2" borderId="13" xfId="12" applyNumberFormat="1" applyFont="1" applyFill="1" applyBorder="1" applyAlignment="1" applyProtection="1">
      <alignment horizontal="center" vertical="center"/>
      <protection locked="0"/>
    </xf>
    <xf numFmtId="49" fontId="4" fillId="2" borderId="43" xfId="12" applyNumberFormat="1" applyFont="1" applyFill="1" applyBorder="1" applyAlignment="1" applyProtection="1">
      <alignment horizontal="center" vertical="center"/>
      <protection locked="0"/>
    </xf>
    <xf numFmtId="49" fontId="4" fillId="2" borderId="50" xfId="12" applyNumberFormat="1" applyFont="1" applyFill="1" applyBorder="1" applyAlignment="1" applyProtection="1">
      <alignment horizontal="center" vertical="center"/>
      <protection locked="0"/>
    </xf>
    <xf numFmtId="0" fontId="4" fillId="0" borderId="0" xfId="6" applyFont="1" applyFill="1" applyAlignment="1" applyProtection="1">
      <alignment vertical="center"/>
    </xf>
    <xf numFmtId="0" fontId="4" fillId="0" borderId="0" xfId="1" applyFont="1" applyFill="1" applyAlignment="1" applyProtection="1">
      <alignment vertical="center"/>
    </xf>
    <xf numFmtId="0" fontId="18" fillId="0" borderId="0" xfId="1" applyFont="1" applyFill="1" applyAlignment="1" applyProtection="1">
      <alignment vertical="center"/>
    </xf>
    <xf numFmtId="0" fontId="4" fillId="0" borderId="0" xfId="2" applyFont="1" applyFill="1" applyAlignment="1" applyProtection="1">
      <alignment vertical="center"/>
    </xf>
    <xf numFmtId="49" fontId="4" fillId="2" borderId="20" xfId="12" applyNumberFormat="1" applyFont="1" applyFill="1" applyBorder="1" applyAlignment="1" applyProtection="1">
      <alignment horizontal="center" vertical="center"/>
      <protection locked="0"/>
    </xf>
    <xf numFmtId="0" fontId="4" fillId="0" borderId="0" xfId="2" applyFont="1" applyFill="1" applyBorder="1" applyAlignment="1" applyProtection="1">
      <alignment vertical="center"/>
    </xf>
    <xf numFmtId="0" fontId="26" fillId="0" borderId="31" xfId="0" applyFont="1" applyFill="1" applyBorder="1" applyAlignment="1" applyProtection="1">
      <alignment vertical="top"/>
    </xf>
    <xf numFmtId="0" fontId="4" fillId="0" borderId="0" xfId="0" applyFont="1" applyFill="1" applyBorder="1" applyAlignment="1" applyProtection="1">
      <alignment vertical="center"/>
    </xf>
    <xf numFmtId="180" fontId="15" fillId="0" borderId="25" xfId="0" applyNumberFormat="1" applyFont="1" applyFill="1" applyBorder="1" applyAlignment="1" applyProtection="1">
      <alignment vertical="top"/>
    </xf>
    <xf numFmtId="0" fontId="8" fillId="0" borderId="0" xfId="2" applyNumberFormat="1" applyFont="1" applyFill="1" applyAlignment="1" applyProtection="1">
      <alignment vertical="center"/>
    </xf>
    <xf numFmtId="0" fontId="4" fillId="0" borderId="22" xfId="2" applyNumberFormat="1" applyFont="1" applyFill="1" applyBorder="1" applyAlignment="1" applyProtection="1">
      <alignment vertical="center"/>
    </xf>
    <xf numFmtId="177" fontId="4" fillId="0" borderId="0" xfId="0" applyNumberFormat="1" applyFont="1" applyFill="1" applyBorder="1" applyAlignment="1" applyProtection="1">
      <alignment vertical="center"/>
    </xf>
    <xf numFmtId="0" fontId="15" fillId="0" borderId="0" xfId="0" applyFont="1" applyFill="1" applyBorder="1" applyAlignment="1" applyProtection="1">
      <alignment horizontal="right" vertical="top"/>
    </xf>
    <xf numFmtId="177" fontId="4" fillId="6" borderId="43" xfId="12" applyNumberFormat="1" applyFont="1" applyFill="1" applyBorder="1" applyAlignment="1" applyProtection="1">
      <alignment vertical="center"/>
    </xf>
    <xf numFmtId="177" fontId="4" fillId="0" borderId="0" xfId="0" applyNumberFormat="1" applyFont="1" applyFill="1" applyBorder="1" applyAlignment="1" applyProtection="1">
      <alignment horizontal="left" vertical="center"/>
    </xf>
    <xf numFmtId="0" fontId="4" fillId="0" borderId="0" xfId="1" applyFont="1" applyAlignment="1" applyProtection="1">
      <alignment vertical="center"/>
    </xf>
    <xf numFmtId="0" fontId="4" fillId="0" borderId="0" xfId="1" applyFont="1" applyBorder="1" applyAlignment="1" applyProtection="1">
      <alignment vertical="center"/>
    </xf>
    <xf numFmtId="0" fontId="25" fillId="0" borderId="24" xfId="2" applyFont="1" applyFill="1" applyBorder="1" applyAlignment="1" applyProtection="1">
      <alignment vertical="center"/>
    </xf>
    <xf numFmtId="0" fontId="25" fillId="0" borderId="25" xfId="2" applyFont="1" applyFill="1" applyBorder="1" applyAlignment="1" applyProtection="1">
      <alignment vertical="center"/>
    </xf>
    <xf numFmtId="0" fontId="25" fillId="0" borderId="28" xfId="2" applyFont="1" applyFill="1" applyBorder="1" applyAlignment="1" applyProtection="1">
      <alignment vertical="center"/>
    </xf>
    <xf numFmtId="0" fontId="4" fillId="0" borderId="0" xfId="2" applyFont="1" applyAlignment="1" applyProtection="1">
      <alignment vertical="center"/>
    </xf>
    <xf numFmtId="49" fontId="4" fillId="0" borderId="0" xfId="1" applyNumberFormat="1" applyFont="1" applyBorder="1" applyProtection="1">
      <alignment vertical="center"/>
    </xf>
    <xf numFmtId="0" fontId="25" fillId="0" borderId="29" xfId="2" applyFont="1" applyFill="1" applyBorder="1" applyProtection="1">
      <alignment vertical="center"/>
    </xf>
    <xf numFmtId="0" fontId="25" fillId="0" borderId="0" xfId="2" applyFont="1" applyFill="1" applyBorder="1" applyProtection="1">
      <alignment vertical="center"/>
    </xf>
    <xf numFmtId="0" fontId="25" fillId="0" borderId="31" xfId="2" applyFont="1" applyFill="1" applyBorder="1" applyProtection="1">
      <alignment vertical="center"/>
    </xf>
    <xf numFmtId="0" fontId="4" fillId="0" borderId="0" xfId="2" applyFont="1" applyProtection="1">
      <alignment vertical="center"/>
    </xf>
    <xf numFmtId="0" fontId="4" fillId="0" borderId="0" xfId="1" applyFont="1" applyBorder="1" applyProtection="1">
      <alignment vertical="center"/>
    </xf>
    <xf numFmtId="0" fontId="4" fillId="0" borderId="0" xfId="1" applyFont="1" applyFill="1" applyBorder="1" applyProtection="1">
      <alignment vertical="center"/>
    </xf>
    <xf numFmtId="0" fontId="25" fillId="0" borderId="26" xfId="2" applyFont="1" applyFill="1" applyBorder="1" applyProtection="1">
      <alignment vertical="center"/>
    </xf>
    <xf numFmtId="0" fontId="25" fillId="0" borderId="22" xfId="2" applyFont="1" applyFill="1" applyBorder="1" applyProtection="1">
      <alignment vertical="center"/>
    </xf>
    <xf numFmtId="0" fontId="25" fillId="0" borderId="23" xfId="2" applyFont="1" applyFill="1" applyBorder="1" applyProtection="1">
      <alignment vertical="center"/>
    </xf>
    <xf numFmtId="0" fontId="4" fillId="0" borderId="0" xfId="1" applyFont="1" applyProtection="1">
      <alignment vertical="center"/>
    </xf>
    <xf numFmtId="0" fontId="17" fillId="0" borderId="29" xfId="0" applyFont="1" applyBorder="1" applyProtection="1">
      <alignment vertical="center"/>
    </xf>
    <xf numFmtId="0" fontId="17" fillId="0" borderId="0" xfId="0" applyFont="1" applyProtection="1">
      <alignment vertical="center"/>
    </xf>
    <xf numFmtId="0" fontId="17" fillId="0" borderId="0" xfId="0" applyFont="1" applyAlignment="1" applyProtection="1">
      <alignment vertical="center"/>
    </xf>
    <xf numFmtId="0" fontId="4" fillId="0" borderId="25" xfId="0" applyFont="1" applyBorder="1" applyProtection="1">
      <alignment vertical="center"/>
    </xf>
    <xf numFmtId="0" fontId="4" fillId="0" borderId="28" xfId="0" applyFont="1" applyBorder="1" applyProtection="1">
      <alignment vertical="center"/>
    </xf>
    <xf numFmtId="0" fontId="4" fillId="0" borderId="0" xfId="0" applyFont="1" applyProtection="1">
      <alignment vertical="center"/>
    </xf>
    <xf numFmtId="0" fontId="4" fillId="0" borderId="31" xfId="0" applyFont="1" applyBorder="1" applyProtection="1">
      <alignment vertical="center"/>
    </xf>
    <xf numFmtId="180" fontId="4" fillId="0" borderId="29" xfId="0" applyNumberFormat="1" applyFont="1" applyBorder="1" applyProtection="1">
      <alignment vertical="center"/>
    </xf>
    <xf numFmtId="180" fontId="4" fillId="0" borderId="0" xfId="0" applyNumberFormat="1" applyFont="1" applyProtection="1">
      <alignment vertical="center"/>
    </xf>
    <xf numFmtId="0" fontId="4" fillId="0" borderId="0" xfId="0" applyFont="1" applyAlignment="1" applyProtection="1">
      <alignment vertical="center"/>
    </xf>
    <xf numFmtId="0" fontId="4" fillId="0" borderId="31" xfId="0" applyFont="1" applyBorder="1" applyAlignment="1" applyProtection="1">
      <alignment vertical="center"/>
    </xf>
    <xf numFmtId="0" fontId="15" fillId="0" borderId="0" xfId="0" applyFont="1" applyAlignment="1" applyProtection="1">
      <alignment horizontal="right" vertical="top"/>
    </xf>
    <xf numFmtId="0" fontId="4" fillId="7" borderId="0" xfId="2" applyFont="1" applyFill="1" applyProtection="1">
      <alignment vertical="center"/>
    </xf>
    <xf numFmtId="0" fontId="4" fillId="0" borderId="29" xfId="0" applyFont="1" applyBorder="1" applyProtection="1">
      <alignment vertical="center"/>
    </xf>
    <xf numFmtId="0" fontId="16" fillId="0" borderId="31" xfId="0" applyFont="1" applyBorder="1" applyAlignment="1" applyProtection="1">
      <alignment vertical="top"/>
    </xf>
    <xf numFmtId="49" fontId="4" fillId="0" borderId="0" xfId="0" applyNumberFormat="1" applyFont="1" applyAlignment="1" applyProtection="1">
      <alignment vertical="center"/>
    </xf>
    <xf numFmtId="0" fontId="4" fillId="0" borderId="0" xfId="0" applyFont="1" applyBorder="1" applyProtection="1">
      <alignment vertical="center"/>
    </xf>
    <xf numFmtId="0" fontId="4" fillId="0" borderId="31" xfId="2" applyFont="1" applyBorder="1" applyAlignment="1" applyProtection="1">
      <alignment vertical="center"/>
    </xf>
    <xf numFmtId="49" fontId="15" fillId="0" borderId="0" xfId="0" applyNumberFormat="1" applyFont="1" applyAlignment="1" applyProtection="1">
      <alignment horizontal="right" vertical="top"/>
    </xf>
    <xf numFmtId="0" fontId="28" fillId="0" borderId="0" xfId="0" applyFont="1" applyAlignment="1" applyProtection="1">
      <alignment vertical="top"/>
    </xf>
    <xf numFmtId="0" fontId="4" fillId="0" borderId="26" xfId="0" applyFont="1" applyBorder="1" applyProtection="1">
      <alignment vertical="center"/>
    </xf>
    <xf numFmtId="0" fontId="4" fillId="0" borderId="22" xfId="0" applyFont="1" applyBorder="1" applyProtection="1">
      <alignment vertical="center"/>
    </xf>
    <xf numFmtId="0" fontId="4" fillId="0" borderId="22" xfId="0" applyFont="1" applyBorder="1" applyAlignment="1" applyProtection="1">
      <alignment vertical="center"/>
    </xf>
    <xf numFmtId="49" fontId="16" fillId="0" borderId="22" xfId="0" applyNumberFormat="1" applyFont="1" applyBorder="1" applyAlignment="1" applyProtection="1">
      <alignment vertical="top"/>
    </xf>
    <xf numFmtId="0" fontId="16" fillId="0" borderId="22" xfId="0" applyFont="1" applyBorder="1" applyAlignment="1" applyProtection="1">
      <alignment vertical="top"/>
    </xf>
    <xf numFmtId="0" fontId="4" fillId="0" borderId="23" xfId="0" applyFont="1" applyBorder="1" applyAlignment="1" applyProtection="1">
      <alignment vertical="center"/>
    </xf>
    <xf numFmtId="0" fontId="16" fillId="0" borderId="0" xfId="0" applyFont="1" applyAlignment="1" applyProtection="1">
      <alignment vertical="top"/>
    </xf>
    <xf numFmtId="49" fontId="16" fillId="0" borderId="0" xfId="0" applyNumberFormat="1" applyFont="1" applyAlignment="1" applyProtection="1">
      <alignment vertical="top"/>
    </xf>
    <xf numFmtId="0" fontId="4" fillId="0" borderId="26" xfId="2" applyFont="1" applyBorder="1" applyProtection="1">
      <alignment vertical="center"/>
    </xf>
    <xf numFmtId="0" fontId="4" fillId="0" borderId="22" xfId="2" applyFont="1" applyBorder="1" applyProtection="1">
      <alignment vertical="center"/>
    </xf>
    <xf numFmtId="0" fontId="17" fillId="0" borderId="29" xfId="0" applyFont="1" applyBorder="1" applyAlignment="1" applyProtection="1">
      <alignment horizontal="left" vertical="center" indent="1"/>
    </xf>
    <xf numFmtId="0" fontId="17" fillId="0" borderId="0" xfId="0" applyFont="1" applyAlignment="1" applyProtection="1">
      <alignment horizontal="left" vertical="center" indent="1"/>
    </xf>
    <xf numFmtId="0" fontId="4" fillId="0" borderId="0" xfId="2" applyNumberFormat="1" applyFont="1" applyProtection="1">
      <alignment vertical="center"/>
    </xf>
    <xf numFmtId="0" fontId="4" fillId="0" borderId="28" xfId="2" applyFont="1" applyBorder="1" applyProtection="1">
      <alignment vertical="center"/>
    </xf>
    <xf numFmtId="0" fontId="15" fillId="0" borderId="0" xfId="0" applyFont="1" applyAlignment="1" applyProtection="1">
      <alignment vertical="center"/>
    </xf>
    <xf numFmtId="0" fontId="4" fillId="0" borderId="31" xfId="2" applyFont="1" applyBorder="1" applyProtection="1">
      <alignment vertical="center"/>
    </xf>
    <xf numFmtId="0" fontId="15" fillId="0" borderId="0" xfId="0" applyFont="1" applyAlignment="1" applyProtection="1">
      <alignment horizontal="left" vertical="top"/>
    </xf>
    <xf numFmtId="181" fontId="15" fillId="0" borderId="0" xfId="0" applyNumberFormat="1" applyFont="1" applyAlignment="1" applyProtection="1">
      <alignment horizontal="right" vertical="top"/>
    </xf>
    <xf numFmtId="0" fontId="23" fillId="0" borderId="0" xfId="1" applyFont="1" applyAlignment="1" applyProtection="1">
      <alignment vertical="center"/>
    </xf>
    <xf numFmtId="0" fontId="23" fillId="0" borderId="0" xfId="1" applyFont="1" applyProtection="1">
      <alignment vertical="center"/>
    </xf>
    <xf numFmtId="0" fontId="23" fillId="0" borderId="29" xfId="0" applyFont="1" applyBorder="1" applyProtection="1">
      <alignment vertical="center"/>
    </xf>
    <xf numFmtId="0" fontId="23" fillId="0" borderId="0" xfId="0" applyFont="1" applyProtection="1">
      <alignment vertical="center"/>
    </xf>
    <xf numFmtId="0" fontId="23" fillId="0" borderId="0" xfId="0" applyFont="1" applyAlignment="1" applyProtection="1">
      <alignment vertical="center"/>
    </xf>
    <xf numFmtId="0" fontId="23" fillId="0" borderId="31" xfId="0" applyFont="1" applyBorder="1" applyProtection="1">
      <alignment vertical="center"/>
    </xf>
    <xf numFmtId="0" fontId="23" fillId="0" borderId="0" xfId="2" applyFont="1" applyProtection="1">
      <alignment vertical="center"/>
    </xf>
    <xf numFmtId="0" fontId="4" fillId="0" borderId="23" xfId="0" applyFont="1" applyBorder="1" applyProtection="1">
      <alignment vertical="center"/>
    </xf>
    <xf numFmtId="0" fontId="19" fillId="0" borderId="29" xfId="0" applyFont="1" applyBorder="1" applyProtection="1">
      <alignment vertical="center"/>
    </xf>
    <xf numFmtId="0" fontId="19" fillId="0" borderId="0" xfId="0" applyFont="1" applyProtection="1">
      <alignment vertical="center"/>
    </xf>
    <xf numFmtId="49" fontId="4" fillId="0" borderId="25" xfId="0" applyNumberFormat="1" applyFont="1" applyBorder="1" applyProtection="1">
      <alignment vertical="center"/>
    </xf>
    <xf numFmtId="0" fontId="26" fillId="0" borderId="0" xfId="0" applyFont="1" applyAlignment="1" applyProtection="1">
      <alignment vertical="center"/>
    </xf>
    <xf numFmtId="180" fontId="4" fillId="0" borderId="0" xfId="0" applyNumberFormat="1" applyFont="1" applyFill="1" applyProtection="1">
      <alignment vertical="center"/>
    </xf>
    <xf numFmtId="0" fontId="15" fillId="0" borderId="25" xfId="0" applyFont="1" applyFill="1" applyBorder="1" applyAlignment="1" applyProtection="1">
      <alignment vertical="top"/>
    </xf>
    <xf numFmtId="182" fontId="16" fillId="0" borderId="0" xfId="0" applyNumberFormat="1" applyFont="1" applyAlignment="1" applyProtection="1">
      <alignment vertical="top"/>
    </xf>
    <xf numFmtId="0" fontId="4" fillId="0" borderId="0" xfId="2" applyFont="1" applyBorder="1" applyProtection="1">
      <alignment vertical="center"/>
    </xf>
    <xf numFmtId="0" fontId="4" fillId="0" borderId="30" xfId="12" applyFont="1" applyBorder="1" applyAlignment="1" applyProtection="1">
      <alignment horizontal="center" vertical="center"/>
    </xf>
    <xf numFmtId="180" fontId="4" fillId="0" borderId="53" xfId="12" applyNumberFormat="1" applyFont="1" applyBorder="1" applyProtection="1">
      <alignment vertical="center"/>
    </xf>
    <xf numFmtId="180" fontId="4" fillId="0" borderId="48" xfId="12" applyNumberFormat="1" applyFont="1" applyBorder="1" applyProtection="1">
      <alignment vertical="center"/>
    </xf>
    <xf numFmtId="0" fontId="4" fillId="0" borderId="45" xfId="12" applyFont="1" applyBorder="1" applyAlignment="1" applyProtection="1">
      <alignment horizontal="left" vertical="center"/>
    </xf>
    <xf numFmtId="0" fontId="4" fillId="0" borderId="8" xfId="12" applyFont="1" applyFill="1" applyBorder="1" applyAlignment="1" applyProtection="1">
      <alignment horizontal="left" vertical="center" wrapText="1"/>
    </xf>
    <xf numFmtId="180" fontId="4" fillId="0" borderId="49" xfId="12" applyNumberFormat="1" applyFont="1" applyBorder="1" applyProtection="1">
      <alignment vertical="center"/>
    </xf>
    <xf numFmtId="49" fontId="4" fillId="0" borderId="0" xfId="2" applyNumberFormat="1" applyFont="1" applyAlignment="1" applyProtection="1">
      <alignment horizontal="left" vertical="center"/>
    </xf>
    <xf numFmtId="38" fontId="4" fillId="0" borderId="0" xfId="2" applyNumberFormat="1" applyFont="1" applyAlignment="1" applyProtection="1">
      <alignment horizontal="right" vertical="center"/>
    </xf>
    <xf numFmtId="0" fontId="4" fillId="0" borderId="0" xfId="2" applyFont="1" applyBorder="1" applyAlignment="1" applyProtection="1">
      <alignment vertical="center"/>
    </xf>
    <xf numFmtId="182" fontId="4" fillId="0" borderId="0" xfId="2" applyNumberFormat="1" applyFont="1" applyBorder="1" applyAlignment="1" applyProtection="1">
      <alignment vertical="center"/>
    </xf>
    <xf numFmtId="0" fontId="4" fillId="0" borderId="29" xfId="2" applyFont="1" applyBorder="1" applyProtection="1">
      <alignment vertical="center"/>
    </xf>
    <xf numFmtId="0" fontId="17" fillId="0" borderId="26" xfId="0" applyFont="1" applyBorder="1" applyProtection="1">
      <alignment vertical="center"/>
    </xf>
    <xf numFmtId="0" fontId="17" fillId="0" borderId="22" xfId="0" applyFont="1" applyBorder="1" applyProtection="1">
      <alignment vertical="center"/>
    </xf>
    <xf numFmtId="0" fontId="17" fillId="0" borderId="0" xfId="0" applyFont="1" applyBorder="1" applyProtection="1">
      <alignment vertical="center"/>
    </xf>
    <xf numFmtId="0" fontId="17" fillId="0" borderId="26" xfId="0" applyFont="1" applyBorder="1" applyAlignment="1" applyProtection="1">
      <alignment vertical="center"/>
    </xf>
    <xf numFmtId="0" fontId="15" fillId="0" borderId="0" xfId="0" applyFont="1" applyProtection="1">
      <alignment vertical="center"/>
    </xf>
    <xf numFmtId="0" fontId="15" fillId="3" borderId="0" xfId="0" applyFont="1" applyFill="1" applyProtection="1">
      <alignment vertical="center"/>
    </xf>
    <xf numFmtId="0" fontId="15" fillId="4" borderId="0" xfId="0" applyFont="1" applyFill="1" applyAlignment="1" applyProtection="1"/>
    <xf numFmtId="0" fontId="15" fillId="0" borderId="0" xfId="0" applyFont="1" applyAlignment="1" applyProtection="1"/>
    <xf numFmtId="0" fontId="4" fillId="0" borderId="0" xfId="1" applyNumberFormat="1" applyFont="1" applyAlignment="1" applyProtection="1">
      <alignment horizontal="left" vertical="center"/>
    </xf>
    <xf numFmtId="0" fontId="19" fillId="0" borderId="30" xfId="0" applyFont="1" applyBorder="1" applyAlignment="1" applyProtection="1">
      <alignment horizontal="left" vertical="center" indent="1"/>
    </xf>
    <xf numFmtId="0" fontId="4" fillId="0" borderId="2" xfId="0" applyFont="1" applyBorder="1" applyProtection="1">
      <alignment vertical="center"/>
    </xf>
    <xf numFmtId="0" fontId="4" fillId="0" borderId="43" xfId="0" applyFont="1" applyBorder="1" applyAlignment="1" applyProtection="1">
      <alignment horizontal="center" vertical="center"/>
    </xf>
    <xf numFmtId="180" fontId="4" fillId="3" borderId="24" xfId="0" applyNumberFormat="1" applyFont="1" applyFill="1" applyBorder="1" applyProtection="1">
      <alignment vertical="center"/>
    </xf>
    <xf numFmtId="180" fontId="4" fillId="3" borderId="48" xfId="0" applyNumberFormat="1" applyFont="1" applyFill="1" applyBorder="1" applyProtection="1">
      <alignment vertical="center"/>
    </xf>
    <xf numFmtId="180" fontId="4" fillId="3" borderId="26" xfId="0" applyNumberFormat="1" applyFont="1" applyFill="1" applyBorder="1" applyProtection="1">
      <alignment vertical="center"/>
    </xf>
    <xf numFmtId="180" fontId="4" fillId="3" borderId="63" xfId="0" applyNumberFormat="1" applyFont="1" applyFill="1" applyBorder="1" applyProtection="1">
      <alignment vertical="center"/>
    </xf>
    <xf numFmtId="180" fontId="4" fillId="0" borderId="63" xfId="0" applyNumberFormat="1" applyFont="1" applyBorder="1" applyProtection="1">
      <alignment vertical="center"/>
    </xf>
    <xf numFmtId="180" fontId="4" fillId="0" borderId="48" xfId="0" applyNumberFormat="1" applyFont="1" applyBorder="1" applyProtection="1">
      <alignment vertical="center"/>
    </xf>
    <xf numFmtId="180" fontId="4" fillId="0" borderId="64" xfId="0" applyNumberFormat="1" applyFont="1" applyBorder="1" applyProtection="1">
      <alignment vertical="center"/>
    </xf>
    <xf numFmtId="180" fontId="4" fillId="0" borderId="11" xfId="0" applyNumberFormat="1" applyFont="1" applyBorder="1" applyProtection="1">
      <alignment vertical="center"/>
    </xf>
    <xf numFmtId="180" fontId="4" fillId="0" borderId="26" xfId="0" applyNumberFormat="1" applyFont="1" applyBorder="1" applyProtection="1">
      <alignment vertical="center"/>
    </xf>
    <xf numFmtId="180" fontId="4" fillId="4" borderId="53" xfId="0" applyNumberFormat="1" applyFont="1" applyFill="1" applyBorder="1" applyProtection="1">
      <alignment vertical="center"/>
    </xf>
    <xf numFmtId="180" fontId="4" fillId="4" borderId="48" xfId="0" applyNumberFormat="1" applyFont="1" applyFill="1" applyBorder="1" applyProtection="1">
      <alignment vertical="center"/>
    </xf>
    <xf numFmtId="180" fontId="4" fillId="4" borderId="29" xfId="0" applyNumberFormat="1" applyFont="1" applyFill="1" applyBorder="1" applyProtection="1">
      <alignment vertical="center"/>
    </xf>
    <xf numFmtId="180" fontId="4" fillId="4" borderId="63" xfId="0" applyNumberFormat="1" applyFont="1" applyFill="1" applyBorder="1" applyProtection="1">
      <alignment vertical="center"/>
    </xf>
    <xf numFmtId="180" fontId="4" fillId="4" borderId="65" xfId="0" applyNumberFormat="1" applyFont="1" applyFill="1" applyBorder="1" applyProtection="1">
      <alignment vertical="center"/>
    </xf>
    <xf numFmtId="180" fontId="4" fillId="4" borderId="49" xfId="0" applyNumberFormat="1" applyFont="1" applyFill="1" applyBorder="1" applyProtection="1">
      <alignment vertical="center"/>
    </xf>
    <xf numFmtId="180" fontId="4" fillId="4" borderId="30" xfId="0" applyNumberFormat="1" applyFont="1" applyFill="1" applyBorder="1" applyProtection="1">
      <alignment vertical="center"/>
    </xf>
    <xf numFmtId="180" fontId="4" fillId="3" borderId="54" xfId="0" applyNumberFormat="1" applyFont="1" applyFill="1" applyBorder="1" applyProtection="1">
      <alignment vertical="center"/>
    </xf>
    <xf numFmtId="180" fontId="4" fillId="3" borderId="65" xfId="0" applyNumberFormat="1" applyFont="1" applyFill="1" applyBorder="1" applyProtection="1">
      <alignment vertical="center"/>
    </xf>
    <xf numFmtId="180" fontId="4" fillId="0" borderId="54" xfId="0" applyNumberFormat="1" applyFont="1" applyBorder="1" applyProtection="1">
      <alignment vertical="center"/>
    </xf>
    <xf numFmtId="180" fontId="4" fillId="0" borderId="65" xfId="0" applyNumberFormat="1" applyFont="1" applyBorder="1" applyProtection="1">
      <alignment vertical="center"/>
    </xf>
    <xf numFmtId="180" fontId="4" fillId="0" borderId="49" xfId="0" applyNumberFormat="1" applyFont="1" applyBorder="1" applyProtection="1">
      <alignment vertical="center"/>
    </xf>
    <xf numFmtId="180" fontId="4" fillId="0" borderId="30" xfId="0" applyNumberFormat="1" applyFont="1" applyBorder="1" applyAlignment="1" applyProtection="1">
      <alignment vertical="center"/>
    </xf>
    <xf numFmtId="180" fontId="4" fillId="0" borderId="0" xfId="0" applyNumberFormat="1" applyFont="1" applyAlignment="1" applyProtection="1">
      <alignment vertical="center"/>
    </xf>
    <xf numFmtId="180" fontId="4" fillId="0" borderId="63" xfId="0" applyNumberFormat="1" applyFont="1" applyBorder="1" applyAlignment="1" applyProtection="1">
      <alignment vertical="center"/>
    </xf>
    <xf numFmtId="180" fontId="4" fillId="0" borderId="48" xfId="0" applyNumberFormat="1" applyFont="1" applyBorder="1" applyAlignment="1" applyProtection="1">
      <alignment vertical="center"/>
    </xf>
    <xf numFmtId="180" fontId="4" fillId="0" borderId="22" xfId="0" applyNumberFormat="1" applyFont="1" applyBorder="1" applyAlignment="1" applyProtection="1">
      <alignment vertical="center"/>
    </xf>
    <xf numFmtId="180" fontId="4" fillId="0" borderId="29" xfId="0" applyNumberFormat="1" applyFont="1" applyBorder="1" applyAlignment="1" applyProtection="1">
      <alignment vertical="center"/>
    </xf>
    <xf numFmtId="0" fontId="15" fillId="0" borderId="0" xfId="2" applyFont="1" applyAlignment="1" applyProtection="1">
      <alignment horizontal="right" vertical="center"/>
    </xf>
    <xf numFmtId="0" fontId="15" fillId="0" borderId="25" xfId="0" applyFont="1" applyBorder="1" applyAlignment="1" applyProtection="1">
      <alignment vertical="center"/>
    </xf>
    <xf numFmtId="49" fontId="15" fillId="0" borderId="25" xfId="0" applyNumberFormat="1" applyFont="1" applyBorder="1" applyAlignment="1" applyProtection="1">
      <alignment horizontal="left" vertical="center"/>
    </xf>
    <xf numFmtId="14" fontId="15" fillId="0" borderId="25" xfId="0" applyNumberFormat="1" applyFont="1" applyBorder="1" applyAlignment="1" applyProtection="1">
      <alignment horizontal="left" vertical="center"/>
    </xf>
    <xf numFmtId="0" fontId="17" fillId="0" borderId="29" xfId="0" applyFont="1" applyBorder="1" applyAlignment="1" applyProtection="1">
      <alignment vertical="center"/>
    </xf>
    <xf numFmtId="0" fontId="15" fillId="0" borderId="0" xfId="0" applyFont="1" applyAlignment="1" applyProtection="1">
      <alignment horizontal="right" vertical="center"/>
    </xf>
    <xf numFmtId="49" fontId="15" fillId="0" borderId="0" xfId="0" applyNumberFormat="1" applyFont="1" applyAlignment="1" applyProtection="1">
      <alignment vertical="center"/>
    </xf>
    <xf numFmtId="0" fontId="4" fillId="0" borderId="31" xfId="1" applyFont="1" applyBorder="1" applyProtection="1">
      <alignment vertical="center"/>
    </xf>
    <xf numFmtId="49" fontId="15" fillId="0" borderId="0" xfId="0" applyNumberFormat="1" applyFont="1" applyProtection="1">
      <alignment vertical="center"/>
    </xf>
    <xf numFmtId="180" fontId="4" fillId="0" borderId="0" xfId="1" applyNumberFormat="1" applyFont="1" applyAlignment="1" applyProtection="1">
      <alignment horizontal="right" vertical="center"/>
    </xf>
    <xf numFmtId="49" fontId="4" fillId="0" borderId="0" xfId="1" applyNumberFormat="1" applyFont="1" applyAlignment="1" applyProtection="1">
      <alignment vertical="center"/>
    </xf>
    <xf numFmtId="182" fontId="4" fillId="0" borderId="0" xfId="1" applyNumberFormat="1" applyFont="1" applyAlignment="1" applyProtection="1">
      <alignment vertical="center"/>
    </xf>
    <xf numFmtId="177" fontId="4" fillId="0" borderId="0" xfId="1" applyNumberFormat="1" applyFont="1" applyAlignment="1" applyProtection="1">
      <alignment vertical="center"/>
    </xf>
    <xf numFmtId="49" fontId="4" fillId="0" borderId="0" xfId="1" applyNumberFormat="1" applyFont="1" applyAlignment="1" applyProtection="1">
      <alignment horizontal="right" vertical="center"/>
    </xf>
    <xf numFmtId="180" fontId="4" fillId="0" borderId="0" xfId="0" applyNumberFormat="1" applyFont="1" applyAlignment="1" applyProtection="1">
      <alignment horizontal="right" vertical="center"/>
    </xf>
    <xf numFmtId="49" fontId="4" fillId="0" borderId="0" xfId="2" applyNumberFormat="1" applyFont="1" applyAlignment="1" applyProtection="1">
      <alignment vertical="center"/>
    </xf>
    <xf numFmtId="180" fontId="4" fillId="0" borderId="0" xfId="0" applyNumberFormat="1" applyFont="1" applyAlignment="1" applyProtection="1">
      <alignment horizontal="right" vertical="top"/>
    </xf>
    <xf numFmtId="49" fontId="15" fillId="0" borderId="0" xfId="2" applyNumberFormat="1" applyFont="1" applyAlignment="1" applyProtection="1">
      <alignment horizontal="left" vertical="center"/>
    </xf>
    <xf numFmtId="0" fontId="26" fillId="0" borderId="0" xfId="2" applyFont="1" applyAlignment="1" applyProtection="1">
      <alignment vertical="top"/>
    </xf>
    <xf numFmtId="0" fontId="15" fillId="0" borderId="0" xfId="0" applyFont="1" applyAlignment="1" applyProtection="1">
      <alignment vertical="top"/>
    </xf>
    <xf numFmtId="0" fontId="26" fillId="0" borderId="22" xfId="2" applyFont="1" applyBorder="1" applyProtection="1">
      <alignment vertical="center"/>
    </xf>
    <xf numFmtId="0" fontId="27" fillId="0" borderId="0" xfId="2" applyFont="1" applyProtection="1">
      <alignment vertical="center"/>
    </xf>
    <xf numFmtId="0" fontId="16" fillId="0" borderId="29" xfId="0" applyFont="1" applyBorder="1" applyAlignment="1" applyProtection="1">
      <alignment vertical="top"/>
    </xf>
    <xf numFmtId="0" fontId="16" fillId="0" borderId="0" xfId="0" applyFont="1" applyBorder="1" applyAlignment="1" applyProtection="1">
      <alignment vertical="top"/>
    </xf>
    <xf numFmtId="180" fontId="4" fillId="0" borderId="31" xfId="0" applyNumberFormat="1" applyFont="1" applyBorder="1" applyAlignment="1" applyProtection="1">
      <alignment horizontal="right" vertical="top"/>
    </xf>
    <xf numFmtId="0" fontId="4" fillId="0" borderId="0" xfId="0" applyFont="1" applyAlignment="1" applyProtection="1">
      <alignment vertical="top"/>
    </xf>
    <xf numFmtId="180" fontId="15" fillId="0" borderId="31" xfId="0" applyNumberFormat="1" applyFont="1" applyBorder="1" applyAlignment="1" applyProtection="1">
      <alignment horizontal="right" vertical="top"/>
    </xf>
    <xf numFmtId="0" fontId="18" fillId="0" borderId="0" xfId="0" applyFont="1" applyAlignment="1" applyProtection="1">
      <alignment vertical="top"/>
    </xf>
    <xf numFmtId="0" fontId="4" fillId="0" borderId="25" xfId="2" applyFont="1" applyBorder="1" applyAlignment="1" applyProtection="1">
      <alignment vertical="center"/>
    </xf>
    <xf numFmtId="49" fontId="18" fillId="0" borderId="0" xfId="0" applyNumberFormat="1" applyFont="1" applyAlignment="1" applyProtection="1">
      <alignment horizontal="center" vertical="center"/>
    </xf>
    <xf numFmtId="177" fontId="16" fillId="0" borderId="22" xfId="0" applyNumberFormat="1" applyFont="1" applyBorder="1" applyAlignment="1" applyProtection="1">
      <alignment vertical="top"/>
    </xf>
    <xf numFmtId="182" fontId="4" fillId="0" borderId="29" xfId="12" applyNumberFormat="1" applyFont="1" applyFill="1" applyBorder="1" applyAlignment="1" applyProtection="1">
      <alignment vertical="center"/>
    </xf>
    <xf numFmtId="49" fontId="4" fillId="6" borderId="44" xfId="12" applyNumberFormat="1" applyFont="1" applyFill="1" applyBorder="1" applyAlignment="1" applyProtection="1">
      <alignment horizontal="center" vertical="center"/>
    </xf>
    <xf numFmtId="0" fontId="4" fillId="0" borderId="8" xfId="12" applyFont="1" applyBorder="1" applyAlignment="1" applyProtection="1">
      <alignment horizontal="left" vertical="center"/>
    </xf>
    <xf numFmtId="0" fontId="26" fillId="0" borderId="0" xfId="0" applyFont="1" applyAlignment="1" applyProtection="1">
      <alignment vertical="top"/>
    </xf>
    <xf numFmtId="0" fontId="26" fillId="0" borderId="0" xfId="0" applyFont="1" applyFill="1" applyBorder="1" applyAlignment="1" applyProtection="1">
      <alignment vertical="top"/>
    </xf>
    <xf numFmtId="49" fontId="4" fillId="6" borderId="20" xfId="12" applyNumberFormat="1" applyFont="1" applyFill="1" applyBorder="1" applyAlignment="1" applyProtection="1">
      <alignment horizontal="center" vertical="center"/>
    </xf>
    <xf numFmtId="49" fontId="4" fillId="6" borderId="32" xfId="12" applyNumberFormat="1" applyFont="1" applyFill="1" applyBorder="1" applyAlignment="1" applyProtection="1">
      <alignment horizontal="center" vertical="center"/>
    </xf>
    <xf numFmtId="49" fontId="4" fillId="6" borderId="44" xfId="12" applyNumberFormat="1" applyFont="1" applyFill="1" applyBorder="1" applyAlignment="1" applyProtection="1">
      <alignment horizontal="center" vertical="center"/>
    </xf>
    <xf numFmtId="177" fontId="4" fillId="6" borderId="20" xfId="12" applyNumberFormat="1" applyFont="1" applyFill="1" applyBorder="1" applyAlignment="1" applyProtection="1">
      <alignment horizontal="center" vertical="center"/>
    </xf>
    <xf numFmtId="177" fontId="4" fillId="6" borderId="32" xfId="12" applyNumberFormat="1" applyFont="1" applyFill="1" applyBorder="1" applyAlignment="1" applyProtection="1">
      <alignment horizontal="center" vertical="center"/>
    </xf>
    <xf numFmtId="177" fontId="4" fillId="6" borderId="44" xfId="12" applyNumberFormat="1" applyFont="1" applyFill="1" applyBorder="1" applyAlignment="1" applyProtection="1">
      <alignment horizontal="center" vertical="center"/>
    </xf>
    <xf numFmtId="49" fontId="4" fillId="2" borderId="27" xfId="12" applyNumberFormat="1" applyFont="1" applyFill="1" applyBorder="1" applyAlignment="1" applyProtection="1">
      <alignment horizontal="center" vertical="center"/>
      <protection locked="0"/>
    </xf>
    <xf numFmtId="49" fontId="4" fillId="2" borderId="55" xfId="12" applyNumberFormat="1" applyFont="1" applyFill="1" applyBorder="1" applyAlignment="1" applyProtection="1">
      <alignment horizontal="center" vertical="center"/>
      <protection locked="0"/>
    </xf>
    <xf numFmtId="49" fontId="4" fillId="2" borderId="21" xfId="12" applyNumberFormat="1" applyFont="1" applyFill="1" applyBorder="1" applyAlignment="1" applyProtection="1">
      <alignment horizontal="center" vertical="center"/>
      <protection locked="0"/>
    </xf>
    <xf numFmtId="49" fontId="4" fillId="2" borderId="62" xfId="12" applyNumberFormat="1" applyFont="1" applyFill="1" applyBorder="1" applyAlignment="1" applyProtection="1">
      <alignment horizontal="center" vertical="center"/>
      <protection locked="0"/>
    </xf>
    <xf numFmtId="49" fontId="4" fillId="2" borderId="4" xfId="12" applyNumberFormat="1" applyFont="1" applyFill="1" applyBorder="1" applyAlignment="1" applyProtection="1">
      <alignment horizontal="center" vertical="center"/>
      <protection locked="0"/>
    </xf>
    <xf numFmtId="49" fontId="4" fillId="2" borderId="6" xfId="12" applyNumberFormat="1" applyFont="1" applyFill="1" applyBorder="1" applyAlignment="1" applyProtection="1">
      <alignment horizontal="center" vertical="center"/>
      <protection locked="0"/>
    </xf>
    <xf numFmtId="49" fontId="4" fillId="2" borderId="9" xfId="12" applyNumberFormat="1" applyFont="1" applyFill="1" applyBorder="1" applyAlignment="1" applyProtection="1">
      <alignment horizontal="center" vertical="center"/>
      <protection locked="0"/>
    </xf>
    <xf numFmtId="49" fontId="4" fillId="2" borderId="11" xfId="12" applyNumberFormat="1" applyFont="1" applyFill="1" applyBorder="1" applyAlignment="1" applyProtection="1">
      <alignment horizontal="center" vertical="center"/>
      <protection locked="0"/>
    </xf>
    <xf numFmtId="49" fontId="4" fillId="2" borderId="14" xfId="12" applyNumberFormat="1" applyFont="1" applyFill="1" applyBorder="1" applyAlignment="1" applyProtection="1">
      <alignment horizontal="center" vertical="center"/>
      <protection locked="0"/>
    </xf>
    <xf numFmtId="49" fontId="4" fillId="2" borderId="16" xfId="12" applyNumberFormat="1" applyFont="1" applyFill="1" applyBorder="1" applyAlignment="1" applyProtection="1">
      <alignment horizontal="center" vertical="center"/>
      <protection locked="0"/>
    </xf>
    <xf numFmtId="49" fontId="4" fillId="2" borderId="1" xfId="12" applyNumberFormat="1" applyFont="1" applyFill="1" applyBorder="1" applyAlignment="1" applyProtection="1">
      <alignment horizontal="center" vertical="center"/>
      <protection locked="0"/>
    </xf>
    <xf numFmtId="49" fontId="4" fillId="2" borderId="19" xfId="12" applyNumberFormat="1" applyFont="1" applyFill="1" applyBorder="1" applyAlignment="1" applyProtection="1">
      <alignment horizontal="center" vertical="center"/>
      <protection locked="0"/>
    </xf>
    <xf numFmtId="179" fontId="7" fillId="0" borderId="0" xfId="1" applyNumberFormat="1" applyFont="1" applyFill="1" applyAlignment="1" applyProtection="1">
      <alignment horizontal="right" vertical="top"/>
    </xf>
    <xf numFmtId="182" fontId="4" fillId="0" borderId="30" xfId="12" applyNumberFormat="1" applyFont="1" applyBorder="1" applyAlignment="1" applyProtection="1">
      <alignment horizontal="center" vertical="center"/>
    </xf>
    <xf numFmtId="182" fontId="4" fillId="0" borderId="2" xfId="12" applyNumberFormat="1" applyFont="1" applyBorder="1" applyAlignment="1" applyProtection="1">
      <alignment horizontal="center" vertical="center"/>
    </xf>
    <xf numFmtId="182" fontId="4" fillId="0" borderId="3" xfId="12" applyNumberFormat="1" applyFont="1" applyBorder="1" applyAlignment="1" applyProtection="1">
      <alignment horizontal="center" vertical="center"/>
    </xf>
    <xf numFmtId="38" fontId="4" fillId="2" borderId="17" xfId="6" applyNumberFormat="1" applyFont="1" applyFill="1" applyBorder="1" applyAlignment="1" applyProtection="1">
      <alignment horizontal="right" vertical="center"/>
      <protection locked="0"/>
    </xf>
    <xf numFmtId="38" fontId="4" fillId="2" borderId="5" xfId="6" applyNumberFormat="1" applyFont="1" applyFill="1" applyBorder="1" applyAlignment="1" applyProtection="1">
      <alignment horizontal="right" vertical="center"/>
      <protection locked="0"/>
    </xf>
    <xf numFmtId="38" fontId="4" fillId="2" borderId="7" xfId="6" applyNumberFormat="1" applyFont="1" applyFill="1" applyBorder="1" applyAlignment="1" applyProtection="1">
      <alignment horizontal="right" vertical="center"/>
      <protection locked="0"/>
    </xf>
    <xf numFmtId="38" fontId="4" fillId="2" borderId="18" xfId="6" applyNumberFormat="1" applyFont="1" applyFill="1" applyBorder="1" applyAlignment="1" applyProtection="1">
      <alignment horizontal="right" vertical="center"/>
      <protection locked="0"/>
    </xf>
    <xf numFmtId="38" fontId="4" fillId="2" borderId="10" xfId="6" applyNumberFormat="1" applyFont="1" applyFill="1" applyBorder="1" applyAlignment="1" applyProtection="1">
      <alignment horizontal="right" vertical="center"/>
      <protection locked="0"/>
    </xf>
    <xf numFmtId="38" fontId="4" fillId="2" borderId="12" xfId="6" applyNumberFormat="1" applyFont="1" applyFill="1" applyBorder="1" applyAlignment="1" applyProtection="1">
      <alignment horizontal="right" vertical="center"/>
      <protection locked="0"/>
    </xf>
    <xf numFmtId="0" fontId="21" fillId="0" borderId="0" xfId="2" applyNumberFormat="1" applyFont="1" applyFill="1" applyAlignment="1" applyProtection="1">
      <alignment vertical="distributed"/>
    </xf>
    <xf numFmtId="0" fontId="16" fillId="0" borderId="0" xfId="2" applyNumberFormat="1" applyFont="1" applyFill="1" applyAlignment="1" applyProtection="1">
      <alignment vertical="distributed"/>
    </xf>
    <xf numFmtId="0" fontId="17" fillId="0" borderId="24" xfId="0" applyFont="1" applyBorder="1" applyAlignment="1" applyProtection="1">
      <alignment horizontal="left" vertical="center" indent="1"/>
    </xf>
    <xf numFmtId="0" fontId="17" fillId="0" borderId="25" xfId="0" applyFont="1" applyBorder="1" applyAlignment="1" applyProtection="1">
      <alignment horizontal="left" vertical="center" indent="1"/>
    </xf>
    <xf numFmtId="0" fontId="17" fillId="0" borderId="28" xfId="0" applyFont="1" applyBorder="1" applyAlignment="1" applyProtection="1">
      <alignment horizontal="left" vertical="center" indent="1"/>
    </xf>
    <xf numFmtId="49" fontId="4" fillId="2" borderId="0" xfId="0" applyNumberFormat="1" applyFont="1" applyFill="1" applyAlignment="1" applyProtection="1">
      <alignment horizontal="left" vertical="center"/>
      <protection locked="0"/>
    </xf>
    <xf numFmtId="38" fontId="4" fillId="2" borderId="0" xfId="0" applyNumberFormat="1" applyFont="1" applyFill="1" applyBorder="1" applyAlignment="1" applyProtection="1">
      <alignment horizontal="right" vertical="center"/>
      <protection locked="0"/>
    </xf>
    <xf numFmtId="178" fontId="4" fillId="2" borderId="0" xfId="0" applyNumberFormat="1" applyFont="1" applyFill="1" applyBorder="1" applyAlignment="1" applyProtection="1">
      <alignment horizontal="right" vertical="center"/>
      <protection locked="0"/>
    </xf>
    <xf numFmtId="0" fontId="26" fillId="0" borderId="0" xfId="0" applyFont="1" applyAlignment="1" applyProtection="1">
      <alignment vertical="top" wrapText="1"/>
    </xf>
    <xf numFmtId="0" fontId="26" fillId="0" borderId="0" xfId="0" applyFont="1" applyAlignment="1" applyProtection="1">
      <alignment horizontal="left" vertical="center" wrapText="1"/>
    </xf>
    <xf numFmtId="183" fontId="4" fillId="2" borderId="0" xfId="0" applyNumberFormat="1" applyFont="1" applyFill="1" applyAlignment="1" applyProtection="1">
      <alignment horizontal="left" vertical="center"/>
      <protection locked="0"/>
    </xf>
    <xf numFmtId="181" fontId="4" fillId="2" borderId="0" xfId="0" applyNumberFormat="1" applyFont="1" applyFill="1" applyAlignment="1" applyProtection="1">
      <alignment horizontal="left" vertical="center"/>
      <protection locked="0"/>
    </xf>
    <xf numFmtId="49" fontId="4" fillId="2" borderId="0" xfId="0" applyNumberFormat="1" applyFont="1" applyFill="1" applyAlignment="1" applyProtection="1">
      <alignment horizontal="left" vertical="center" shrinkToFit="1"/>
      <protection locked="0"/>
    </xf>
    <xf numFmtId="49" fontId="27" fillId="2" borderId="0" xfId="0" applyNumberFormat="1" applyFont="1" applyFill="1" applyAlignment="1" applyProtection="1">
      <alignment horizontal="left" vertical="center"/>
      <protection locked="0"/>
    </xf>
    <xf numFmtId="0" fontId="4" fillId="2" borderId="0" xfId="0" applyNumberFormat="1" applyFont="1" applyFill="1" applyAlignment="1" applyProtection="1">
      <alignment horizontal="left" vertical="center"/>
      <protection locked="0"/>
    </xf>
    <xf numFmtId="38" fontId="4" fillId="2" borderId="18" xfId="1" applyNumberFormat="1" applyFont="1" applyFill="1" applyBorder="1" applyAlignment="1" applyProtection="1">
      <alignment horizontal="right" vertical="center"/>
      <protection locked="0"/>
    </xf>
    <xf numFmtId="38" fontId="4" fillId="2" borderId="10" xfId="1" applyNumberFormat="1" applyFont="1" applyFill="1" applyBorder="1" applyAlignment="1" applyProtection="1">
      <alignment horizontal="right" vertical="center"/>
      <protection locked="0"/>
    </xf>
    <xf numFmtId="178" fontId="4" fillId="2" borderId="10" xfId="1" applyNumberFormat="1" applyFont="1" applyFill="1" applyBorder="1" applyAlignment="1" applyProtection="1">
      <alignment horizontal="right" vertical="center"/>
      <protection locked="0"/>
    </xf>
    <xf numFmtId="178" fontId="4" fillId="2" borderId="11" xfId="1" applyNumberFormat="1" applyFont="1" applyFill="1" applyBorder="1" applyAlignment="1" applyProtection="1">
      <alignment horizontal="right" vertical="center"/>
      <protection locked="0"/>
    </xf>
    <xf numFmtId="38" fontId="4" fillId="2" borderId="17" xfId="1" applyNumberFormat="1" applyFont="1" applyFill="1" applyBorder="1" applyAlignment="1" applyProtection="1">
      <alignment horizontal="right" vertical="center"/>
      <protection locked="0"/>
    </xf>
    <xf numFmtId="38" fontId="4" fillId="2" borderId="5" xfId="1" applyNumberFormat="1" applyFont="1" applyFill="1" applyBorder="1" applyAlignment="1" applyProtection="1">
      <alignment horizontal="right" vertical="center"/>
      <protection locked="0"/>
    </xf>
    <xf numFmtId="178" fontId="4" fillId="2" borderId="5" xfId="1" applyNumberFormat="1" applyFont="1" applyFill="1" applyBorder="1" applyAlignment="1" applyProtection="1">
      <alignment horizontal="right" vertical="center"/>
      <protection locked="0"/>
    </xf>
    <xf numFmtId="178" fontId="4" fillId="2" borderId="6" xfId="1" applyNumberFormat="1" applyFont="1" applyFill="1" applyBorder="1" applyAlignment="1" applyProtection="1">
      <alignment horizontal="right" vertical="center"/>
      <protection locked="0"/>
    </xf>
    <xf numFmtId="0" fontId="17" fillId="0" borderId="24" xfId="0" applyFont="1" applyFill="1" applyBorder="1" applyAlignment="1" applyProtection="1">
      <alignment horizontal="left" vertical="center" indent="1"/>
    </xf>
    <xf numFmtId="0" fontId="17" fillId="0" borderId="25" xfId="0" applyFont="1" applyFill="1" applyBorder="1" applyAlignment="1" applyProtection="1">
      <alignment horizontal="left" vertical="center" indent="1"/>
    </xf>
    <xf numFmtId="0" fontId="17" fillId="0" borderId="28" xfId="0" applyFont="1" applyFill="1" applyBorder="1" applyAlignment="1" applyProtection="1">
      <alignment horizontal="left" vertical="center" indent="1"/>
    </xf>
    <xf numFmtId="178" fontId="4" fillId="0" borderId="30" xfId="1" applyNumberFormat="1" applyFont="1" applyFill="1" applyBorder="1" applyAlignment="1" applyProtection="1">
      <alignment horizontal="center" vertical="center"/>
    </xf>
    <xf numFmtId="178" fontId="4" fillId="0" borderId="2" xfId="1" applyNumberFormat="1" applyFont="1" applyFill="1" applyBorder="1" applyAlignment="1" applyProtection="1">
      <alignment horizontal="center" vertical="center"/>
    </xf>
    <xf numFmtId="178" fontId="4" fillId="0" borderId="19" xfId="1" applyNumberFormat="1" applyFont="1" applyFill="1" applyBorder="1" applyAlignment="1" applyProtection="1">
      <alignment horizontal="center" vertical="center"/>
    </xf>
    <xf numFmtId="14" fontId="4" fillId="2" borderId="0" xfId="0" applyNumberFormat="1" applyFont="1" applyFill="1" applyBorder="1" applyAlignment="1" applyProtection="1">
      <alignment horizontal="left" vertical="center"/>
      <protection locked="0"/>
    </xf>
    <xf numFmtId="177" fontId="4" fillId="2" borderId="0" xfId="0" applyNumberFormat="1" applyFont="1" applyFill="1" applyBorder="1" applyAlignment="1" applyProtection="1">
      <alignment horizontal="left" vertical="center"/>
      <protection locked="0"/>
    </xf>
    <xf numFmtId="0" fontId="26" fillId="0" borderId="22" xfId="0" applyFont="1" applyFill="1" applyBorder="1" applyAlignment="1" applyProtection="1">
      <alignment horizontal="left" vertical="center" wrapText="1"/>
    </xf>
    <xf numFmtId="0" fontId="26" fillId="0" borderId="22" xfId="0" applyFont="1" applyFill="1" applyBorder="1" applyAlignment="1" applyProtection="1">
      <alignment horizontal="left" vertical="center"/>
    </xf>
    <xf numFmtId="178" fontId="26" fillId="0" borderId="22" xfId="0" applyNumberFormat="1" applyFont="1" applyFill="1" applyBorder="1" applyAlignment="1" applyProtection="1">
      <alignment horizontal="left" vertical="center"/>
    </xf>
    <xf numFmtId="178" fontId="4" fillId="0" borderId="1" xfId="0" applyNumberFormat="1" applyFont="1" applyFill="1" applyBorder="1" applyAlignment="1" applyProtection="1">
      <alignment horizontal="center" vertical="center"/>
    </xf>
    <xf numFmtId="178" fontId="4" fillId="0" borderId="2" xfId="0" applyNumberFormat="1" applyFont="1" applyFill="1" applyBorder="1" applyAlignment="1" applyProtection="1">
      <alignment horizontal="center" vertical="center"/>
    </xf>
    <xf numFmtId="178" fontId="4" fillId="0" borderId="3" xfId="0" applyNumberFormat="1" applyFont="1" applyFill="1" applyBorder="1" applyAlignment="1" applyProtection="1">
      <alignment horizontal="center" vertical="center"/>
    </xf>
    <xf numFmtId="0" fontId="4" fillId="2" borderId="0" xfId="0" applyFont="1" applyFill="1" applyAlignment="1" applyProtection="1">
      <alignment horizontal="left" vertical="center"/>
      <protection locked="0"/>
    </xf>
    <xf numFmtId="0" fontId="26" fillId="0" borderId="0" xfId="0" applyFont="1" applyAlignment="1" applyProtection="1">
      <alignment vertical="top"/>
    </xf>
    <xf numFmtId="0" fontId="26" fillId="0" borderId="0" xfId="0" applyFont="1" applyFill="1" applyBorder="1" applyAlignment="1" applyProtection="1">
      <alignment vertical="top" wrapText="1"/>
    </xf>
    <xf numFmtId="182" fontId="4" fillId="2" borderId="0" xfId="0" applyNumberFormat="1" applyFont="1" applyFill="1" applyBorder="1" applyAlignment="1" applyProtection="1">
      <alignment horizontal="right" vertical="center"/>
      <protection locked="0"/>
    </xf>
    <xf numFmtId="0" fontId="26" fillId="0" borderId="0" xfId="0" applyFont="1" applyFill="1" applyBorder="1" applyAlignment="1" applyProtection="1">
      <alignment vertical="top"/>
    </xf>
    <xf numFmtId="177" fontId="26" fillId="0" borderId="0" xfId="0" applyNumberFormat="1" applyFont="1" applyFill="1" applyBorder="1" applyAlignment="1" applyProtection="1">
      <alignment vertical="top"/>
    </xf>
    <xf numFmtId="49" fontId="4" fillId="2" borderId="0" xfId="0" applyNumberFormat="1" applyFont="1" applyFill="1" applyBorder="1" applyAlignment="1" applyProtection="1">
      <alignment horizontal="left" vertical="center"/>
      <protection locked="0"/>
    </xf>
    <xf numFmtId="0" fontId="4" fillId="0" borderId="24" xfId="0" applyFont="1" applyFill="1" applyBorder="1" applyAlignment="1" applyProtection="1">
      <alignment horizontal="left" vertical="center"/>
    </xf>
    <xf numFmtId="0" fontId="4" fillId="0" borderId="25" xfId="0" applyFont="1" applyFill="1" applyBorder="1" applyAlignment="1" applyProtection="1">
      <alignment horizontal="left" vertical="center"/>
    </xf>
    <xf numFmtId="0" fontId="4" fillId="0" borderId="28" xfId="0" applyFont="1" applyFill="1" applyBorder="1" applyAlignment="1" applyProtection="1">
      <alignment horizontal="left" vertical="center"/>
    </xf>
    <xf numFmtId="38" fontId="4" fillId="0" borderId="42" xfId="1" applyNumberFormat="1" applyFont="1" applyFill="1" applyBorder="1" applyAlignment="1" applyProtection="1">
      <alignment horizontal="right" vertical="center"/>
    </xf>
    <xf numFmtId="178" fontId="4" fillId="0" borderId="39" xfId="1" applyNumberFormat="1" applyFont="1" applyFill="1" applyBorder="1" applyAlignment="1" applyProtection="1">
      <alignment horizontal="right" vertical="center"/>
    </xf>
    <xf numFmtId="38" fontId="4" fillId="0" borderId="39" xfId="1" applyNumberFormat="1" applyFont="1" applyFill="1" applyBorder="1" applyAlignment="1" applyProtection="1">
      <alignment horizontal="right" vertical="center"/>
    </xf>
    <xf numFmtId="178" fontId="4" fillId="0" borderId="41" xfId="1" applyNumberFormat="1" applyFont="1" applyFill="1" applyBorder="1" applyAlignment="1" applyProtection="1">
      <alignment horizontal="right" vertical="center"/>
    </xf>
    <xf numFmtId="38" fontId="4" fillId="0" borderId="38" xfId="1" applyNumberFormat="1" applyFont="1" applyFill="1" applyBorder="1" applyAlignment="1" applyProtection="1">
      <alignment horizontal="right" vertical="center"/>
    </xf>
    <xf numFmtId="38" fontId="4" fillId="2" borderId="9" xfId="1" applyNumberFormat="1" applyFont="1" applyFill="1" applyBorder="1" applyAlignment="1" applyProtection="1">
      <alignment horizontal="right" vertical="center"/>
      <protection locked="0"/>
    </xf>
    <xf numFmtId="178" fontId="4" fillId="2" borderId="12" xfId="1" applyNumberFormat="1" applyFont="1" applyFill="1" applyBorder="1" applyAlignment="1" applyProtection="1">
      <alignment horizontal="right" vertical="center"/>
      <protection locked="0"/>
    </xf>
    <xf numFmtId="38" fontId="4" fillId="2" borderId="37" xfId="1" applyNumberFormat="1" applyFont="1" applyFill="1" applyBorder="1" applyAlignment="1" applyProtection="1">
      <alignment horizontal="right" vertical="center"/>
      <protection locked="0"/>
    </xf>
    <xf numFmtId="178" fontId="4" fillId="2" borderId="35" xfId="1" applyNumberFormat="1" applyFont="1" applyFill="1" applyBorder="1" applyAlignment="1" applyProtection="1">
      <alignment horizontal="right" vertical="center"/>
      <protection locked="0"/>
    </xf>
    <xf numFmtId="38" fontId="4" fillId="2" borderId="35" xfId="1" applyNumberFormat="1" applyFont="1" applyFill="1" applyBorder="1" applyAlignment="1" applyProtection="1">
      <alignment horizontal="right" vertical="center"/>
      <protection locked="0"/>
    </xf>
    <xf numFmtId="178" fontId="4" fillId="2" borderId="36" xfId="1" applyNumberFormat="1" applyFont="1" applyFill="1" applyBorder="1" applyAlignment="1" applyProtection="1">
      <alignment horizontal="right" vertical="center"/>
      <protection locked="0"/>
    </xf>
    <xf numFmtId="178" fontId="4" fillId="0" borderId="19" xfId="0" applyNumberFormat="1" applyFont="1" applyFill="1" applyBorder="1" applyAlignment="1" applyProtection="1">
      <alignment horizontal="center" vertical="center"/>
    </xf>
    <xf numFmtId="38" fontId="4" fillId="2" borderId="34" xfId="1" applyNumberFormat="1" applyFont="1" applyFill="1" applyBorder="1" applyAlignment="1" applyProtection="1">
      <alignment horizontal="right" vertical="center"/>
      <protection locked="0"/>
    </xf>
    <xf numFmtId="38" fontId="4" fillId="2" borderId="18" xfId="12" applyNumberFormat="1" applyFont="1" applyFill="1" applyBorder="1" applyAlignment="1" applyProtection="1">
      <alignment horizontal="right" vertical="center"/>
      <protection locked="0"/>
    </xf>
    <xf numFmtId="38" fontId="4" fillId="2" borderId="10" xfId="12" applyNumberFormat="1" applyFont="1" applyFill="1" applyBorder="1" applyAlignment="1" applyProtection="1">
      <alignment horizontal="right" vertical="center"/>
      <protection locked="0"/>
    </xf>
    <xf numFmtId="38" fontId="4" fillId="2" borderId="12" xfId="12" applyNumberFormat="1" applyFont="1" applyFill="1" applyBorder="1" applyAlignment="1" applyProtection="1">
      <alignment horizontal="right" vertical="center"/>
      <protection locked="0"/>
    </xf>
    <xf numFmtId="0" fontId="4" fillId="0" borderId="5" xfId="2" applyNumberFormat="1" applyFont="1" applyFill="1" applyBorder="1" applyAlignment="1" applyProtection="1">
      <alignment horizontal="left" vertical="center"/>
    </xf>
    <xf numFmtId="38" fontId="4" fillId="0" borderId="7" xfId="2" applyNumberFormat="1" applyFont="1" applyFill="1" applyBorder="1" applyAlignment="1" applyProtection="1">
      <alignment horizontal="left" vertical="center"/>
    </xf>
    <xf numFmtId="38" fontId="4" fillId="2" borderId="4" xfId="1" applyNumberFormat="1" applyFont="1" applyFill="1" applyBorder="1" applyAlignment="1" applyProtection="1">
      <alignment horizontal="right" vertical="center"/>
      <protection locked="0"/>
    </xf>
    <xf numFmtId="178" fontId="4" fillId="2" borderId="7" xfId="1" applyNumberFormat="1" applyFont="1" applyFill="1" applyBorder="1" applyAlignment="1" applyProtection="1">
      <alignment horizontal="right" vertical="center"/>
      <protection locked="0"/>
    </xf>
    <xf numFmtId="0" fontId="4" fillId="0" borderId="4" xfId="12" applyFont="1" applyBorder="1" applyAlignment="1" applyProtection="1">
      <alignment horizontal="left" vertical="center"/>
    </xf>
    <xf numFmtId="0" fontId="4" fillId="0" borderId="5" xfId="12" applyFont="1" applyBorder="1" applyAlignment="1" applyProtection="1">
      <alignment horizontal="left" vertical="center"/>
    </xf>
    <xf numFmtId="0" fontId="4" fillId="0" borderId="7" xfId="12" applyFont="1" applyBorder="1" applyAlignment="1" applyProtection="1">
      <alignment horizontal="left" vertical="center"/>
    </xf>
    <xf numFmtId="0" fontId="4" fillId="0" borderId="9" xfId="12" applyFont="1" applyBorder="1" applyAlignment="1" applyProtection="1">
      <alignment horizontal="left" vertical="center"/>
    </xf>
    <xf numFmtId="0" fontId="4" fillId="0" borderId="10" xfId="12" applyFont="1" applyBorder="1" applyAlignment="1" applyProtection="1">
      <alignment horizontal="left" vertical="center"/>
    </xf>
    <xf numFmtId="38" fontId="4" fillId="0" borderId="12" xfId="12" applyNumberFormat="1" applyFont="1" applyBorder="1" applyAlignment="1" applyProtection="1">
      <alignment horizontal="left" vertical="center"/>
    </xf>
    <xf numFmtId="0" fontId="4" fillId="0" borderId="9" xfId="6" applyFont="1" applyBorder="1" applyAlignment="1" applyProtection="1">
      <alignment vertical="center"/>
    </xf>
    <xf numFmtId="0" fontId="4" fillId="0" borderId="10" xfId="6" applyFont="1" applyBorder="1" applyAlignment="1" applyProtection="1">
      <alignment vertical="center"/>
    </xf>
    <xf numFmtId="0" fontId="4" fillId="0" borderId="10" xfId="2" applyNumberFormat="1" applyFont="1" applyFill="1" applyBorder="1" applyAlignment="1" applyProtection="1">
      <alignment horizontal="left" vertical="center"/>
    </xf>
    <xf numFmtId="38" fontId="4" fillId="0" borderId="12" xfId="2" applyNumberFormat="1" applyFont="1" applyFill="1" applyBorder="1" applyAlignment="1" applyProtection="1">
      <alignment horizontal="left" vertical="center"/>
    </xf>
    <xf numFmtId="0" fontId="4" fillId="0" borderId="2" xfId="12" applyFont="1" applyBorder="1" applyProtection="1">
      <alignment vertical="center"/>
    </xf>
    <xf numFmtId="0" fontId="4" fillId="0" borderId="3" xfId="12" applyFont="1" applyBorder="1" applyProtection="1">
      <alignment vertical="center"/>
    </xf>
    <xf numFmtId="49" fontId="4" fillId="2" borderId="9" xfId="6" applyNumberFormat="1" applyFont="1" applyFill="1" applyBorder="1" applyAlignment="1" applyProtection="1">
      <alignment horizontal="left" vertical="center"/>
      <protection locked="0"/>
    </xf>
    <xf numFmtId="49" fontId="4" fillId="2" borderId="10" xfId="6" applyNumberFormat="1" applyFont="1" applyFill="1" applyBorder="1" applyAlignment="1" applyProtection="1">
      <alignment horizontal="left" vertical="center"/>
      <protection locked="0"/>
    </xf>
    <xf numFmtId="38" fontId="4" fillId="2" borderId="12" xfId="6" applyNumberFormat="1" applyFont="1" applyFill="1" applyBorder="1" applyAlignment="1" applyProtection="1">
      <alignment horizontal="left" vertical="center"/>
      <protection locked="0"/>
    </xf>
    <xf numFmtId="49" fontId="4" fillId="2" borderId="14" xfId="6" applyNumberFormat="1" applyFont="1" applyFill="1" applyBorder="1" applyAlignment="1" applyProtection="1">
      <alignment horizontal="left" vertical="center"/>
      <protection locked="0"/>
    </xf>
    <xf numFmtId="49" fontId="4" fillId="2" borderId="15" xfId="6" applyNumberFormat="1" applyFont="1" applyFill="1" applyBorder="1" applyAlignment="1" applyProtection="1">
      <alignment horizontal="left" vertical="center"/>
      <protection locked="0"/>
    </xf>
    <xf numFmtId="38" fontId="4" fillId="2" borderId="57" xfId="6" applyNumberFormat="1" applyFont="1" applyFill="1" applyBorder="1" applyAlignment="1" applyProtection="1">
      <alignment horizontal="left" vertical="center"/>
      <protection locked="0"/>
    </xf>
    <xf numFmtId="0" fontId="4" fillId="0" borderId="8" xfId="12" applyFont="1" applyBorder="1" applyAlignment="1" applyProtection="1">
      <alignment horizontal="left" vertical="center"/>
    </xf>
    <xf numFmtId="0" fontId="4" fillId="0" borderId="32" xfId="12" applyFont="1" applyBorder="1" applyAlignment="1" applyProtection="1">
      <alignment horizontal="left" vertical="center" wrapText="1"/>
    </xf>
    <xf numFmtId="0" fontId="4" fillId="0" borderId="32" xfId="12" applyFont="1" applyBorder="1" applyAlignment="1" applyProtection="1">
      <alignment horizontal="left" vertical="center"/>
    </xf>
    <xf numFmtId="0" fontId="4" fillId="0" borderId="50" xfId="12" applyFont="1" applyBorder="1" applyAlignment="1" applyProtection="1">
      <alignment horizontal="left" vertical="center"/>
    </xf>
    <xf numFmtId="0" fontId="4" fillId="0" borderId="45" xfId="12" applyFont="1" applyBorder="1" applyAlignment="1" applyProtection="1">
      <alignment horizontal="left" vertical="center" wrapText="1"/>
    </xf>
    <xf numFmtId="0" fontId="4" fillId="0" borderId="50" xfId="12" applyFont="1" applyBorder="1" applyAlignment="1" applyProtection="1">
      <alignment horizontal="left" vertical="center" wrapText="1"/>
    </xf>
    <xf numFmtId="0" fontId="4" fillId="0" borderId="27" xfId="12" applyFont="1" applyBorder="1" applyAlignment="1" applyProtection="1">
      <alignment horizontal="center" vertical="center" textRotation="255"/>
    </xf>
    <xf numFmtId="0" fontId="4" fillId="0" borderId="33" xfId="12" applyFont="1" applyBorder="1" applyAlignment="1" applyProtection="1">
      <alignment horizontal="center" vertical="center" textRotation="255"/>
    </xf>
    <xf numFmtId="0" fontId="4" fillId="0" borderId="56" xfId="12" applyFont="1" applyBorder="1" applyAlignment="1" applyProtection="1">
      <alignment horizontal="center" vertical="center" textRotation="255"/>
    </xf>
    <xf numFmtId="38" fontId="4" fillId="2" borderId="68" xfId="6" applyNumberFormat="1" applyFont="1" applyFill="1" applyBorder="1" applyAlignment="1" applyProtection="1">
      <alignment horizontal="right" vertical="center"/>
      <protection locked="0"/>
    </xf>
    <xf numFmtId="38" fontId="4" fillId="2" borderId="15" xfId="6" applyNumberFormat="1" applyFont="1" applyFill="1" applyBorder="1" applyAlignment="1" applyProtection="1">
      <alignment horizontal="right" vertical="center"/>
      <protection locked="0"/>
    </xf>
    <xf numFmtId="38" fontId="4" fillId="2" borderId="57" xfId="6" applyNumberFormat="1" applyFont="1" applyFill="1" applyBorder="1" applyAlignment="1" applyProtection="1">
      <alignment horizontal="right" vertical="center"/>
      <protection locked="0"/>
    </xf>
    <xf numFmtId="0" fontId="4" fillId="0" borderId="1" xfId="0" applyFont="1" applyBorder="1" applyAlignment="1" applyProtection="1">
      <alignment horizontal="center" vertical="center"/>
    </xf>
    <xf numFmtId="0" fontId="4" fillId="0" borderId="19" xfId="0" applyFont="1" applyBorder="1" applyAlignment="1" applyProtection="1">
      <alignment horizontal="center" vertical="center"/>
    </xf>
    <xf numFmtId="14" fontId="4" fillId="2" borderId="27" xfId="2" applyNumberFormat="1" applyFont="1" applyFill="1" applyBorder="1" applyAlignment="1" applyProtection="1">
      <alignment horizontal="left" vertical="center"/>
      <protection locked="0"/>
    </xf>
    <xf numFmtId="49" fontId="4" fillId="2" borderId="25" xfId="2" applyNumberFormat="1" applyFont="1" applyFill="1" applyBorder="1" applyAlignment="1" applyProtection="1">
      <alignment horizontal="left" vertical="center"/>
      <protection locked="0"/>
    </xf>
    <xf numFmtId="0" fontId="4" fillId="2" borderId="25" xfId="2" applyFont="1" applyFill="1" applyBorder="1" applyAlignment="1" applyProtection="1">
      <alignment horizontal="left" vertical="center"/>
      <protection locked="0"/>
    </xf>
    <xf numFmtId="0" fontId="4" fillId="2" borderId="28" xfId="2" applyFont="1" applyFill="1" applyBorder="1" applyAlignment="1" applyProtection="1">
      <alignment horizontal="left" vertical="center"/>
      <protection locked="0"/>
    </xf>
    <xf numFmtId="0" fontId="4" fillId="2" borderId="33" xfId="2" applyFont="1" applyFill="1" applyBorder="1" applyAlignment="1" applyProtection="1">
      <alignment horizontal="left" vertical="center"/>
      <protection locked="0"/>
    </xf>
    <xf numFmtId="49" fontId="4" fillId="2" borderId="0" xfId="2" applyNumberFormat="1" applyFont="1" applyFill="1" applyAlignment="1" applyProtection="1">
      <alignment horizontal="left" vertical="center"/>
      <protection locked="0"/>
    </xf>
    <xf numFmtId="0" fontId="4" fillId="2" borderId="31" xfId="2" applyFont="1" applyFill="1" applyBorder="1" applyAlignment="1" applyProtection="1">
      <alignment horizontal="left" vertical="center"/>
      <protection locked="0"/>
    </xf>
    <xf numFmtId="0" fontId="4" fillId="2" borderId="0" xfId="2" applyFont="1" applyFill="1" applyAlignment="1" applyProtection="1">
      <alignment horizontal="left" vertical="center"/>
      <protection locked="0"/>
    </xf>
    <xf numFmtId="0" fontId="4" fillId="2" borderId="21" xfId="2" applyFont="1" applyFill="1" applyBorder="1" applyAlignment="1" applyProtection="1">
      <alignment horizontal="left" vertical="center"/>
      <protection locked="0"/>
    </xf>
    <xf numFmtId="0" fontId="4" fillId="2" borderId="22" xfId="2" applyFont="1" applyFill="1" applyBorder="1" applyAlignment="1" applyProtection="1">
      <alignment horizontal="left" vertical="center"/>
      <protection locked="0"/>
    </xf>
    <xf numFmtId="0" fontId="4" fillId="2" borderId="23" xfId="2" applyFont="1" applyFill="1" applyBorder="1" applyAlignment="1" applyProtection="1">
      <alignment horizontal="left" vertical="center"/>
      <protection locked="0"/>
    </xf>
    <xf numFmtId="0" fontId="4" fillId="0" borderId="27" xfId="0" applyFont="1" applyBorder="1" applyAlignment="1" applyProtection="1">
      <alignment horizontal="left" vertical="center"/>
    </xf>
    <xf numFmtId="0" fontId="4" fillId="0" borderId="25" xfId="0" applyFont="1" applyBorder="1" applyAlignment="1" applyProtection="1">
      <alignment horizontal="left" vertical="center"/>
    </xf>
    <xf numFmtId="0" fontId="4" fillId="0" borderId="55" xfId="0" applyFont="1" applyBorder="1" applyAlignment="1" applyProtection="1">
      <alignment horizontal="left" vertical="center"/>
    </xf>
    <xf numFmtId="0" fontId="4" fillId="0" borderId="33" xfId="0" applyFont="1" applyBorder="1" applyAlignment="1" applyProtection="1">
      <alignment horizontal="left" vertical="center"/>
    </xf>
    <xf numFmtId="0" fontId="4" fillId="0" borderId="0" xfId="0" applyFont="1" applyBorder="1" applyAlignment="1" applyProtection="1">
      <alignment horizontal="left" vertical="center"/>
    </xf>
    <xf numFmtId="49" fontId="4" fillId="0" borderId="60" xfId="0" applyNumberFormat="1" applyFont="1" applyBorder="1" applyAlignment="1" applyProtection="1">
      <alignment horizontal="left" vertical="center"/>
    </xf>
    <xf numFmtId="0" fontId="4" fillId="0" borderId="60" xfId="0" applyFont="1" applyBorder="1" applyAlignment="1" applyProtection="1">
      <alignment horizontal="left" vertical="center"/>
    </xf>
    <xf numFmtId="0" fontId="4" fillId="0" borderId="21" xfId="0" applyFont="1" applyBorder="1" applyAlignment="1" applyProtection="1">
      <alignment horizontal="left" vertical="center"/>
    </xf>
    <xf numFmtId="0" fontId="4" fillId="0" borderId="22" xfId="0" applyFont="1" applyBorder="1" applyAlignment="1" applyProtection="1">
      <alignment horizontal="left" vertical="center"/>
    </xf>
    <xf numFmtId="0" fontId="4" fillId="0" borderId="62" xfId="0" applyFont="1" applyBorder="1" applyAlignment="1" applyProtection="1">
      <alignment horizontal="left" vertical="center"/>
    </xf>
    <xf numFmtId="49" fontId="4" fillId="2" borderId="27" xfId="2" applyNumberFormat="1" applyFont="1" applyFill="1" applyBorder="1" applyAlignment="1" applyProtection="1">
      <alignment horizontal="left" vertical="center"/>
      <protection locked="0"/>
    </xf>
    <xf numFmtId="0" fontId="4" fillId="2" borderId="55" xfId="2" applyFont="1" applyFill="1" applyBorder="1" applyAlignment="1" applyProtection="1">
      <alignment horizontal="left" vertical="center"/>
      <protection locked="0"/>
    </xf>
    <xf numFmtId="14" fontId="4" fillId="2" borderId="60" xfId="2" applyNumberFormat="1" applyFont="1" applyFill="1" applyBorder="1" applyAlignment="1" applyProtection="1">
      <alignment horizontal="left" vertical="center"/>
      <protection locked="0"/>
    </xf>
    <xf numFmtId="0" fontId="4" fillId="2" borderId="60" xfId="2" applyFont="1" applyFill="1" applyBorder="1" applyAlignment="1" applyProtection="1">
      <alignment horizontal="left" vertical="center"/>
      <protection locked="0"/>
    </xf>
    <xf numFmtId="0" fontId="4" fillId="2" borderId="62" xfId="2" applyFont="1" applyFill="1" applyBorder="1" applyAlignment="1" applyProtection="1">
      <alignment horizontal="left" vertical="center"/>
      <protection locked="0"/>
    </xf>
    <xf numFmtId="0" fontId="4" fillId="0" borderId="1" xfId="2" applyFont="1" applyBorder="1" applyAlignment="1" applyProtection="1">
      <alignment horizontal="left" vertical="center" wrapText="1"/>
    </xf>
    <xf numFmtId="0" fontId="4" fillId="0" borderId="2" xfId="2" applyFont="1" applyBorder="1" applyAlignment="1" applyProtection="1">
      <alignment horizontal="left" vertical="center" wrapText="1"/>
    </xf>
    <xf numFmtId="0" fontId="4" fillId="0" borderId="3" xfId="2" applyFont="1" applyBorder="1" applyAlignment="1" applyProtection="1">
      <alignment horizontal="left" vertical="center" wrapText="1"/>
    </xf>
    <xf numFmtId="0" fontId="4" fillId="0" borderId="0" xfId="0" applyFont="1" applyAlignment="1" applyProtection="1">
      <alignment horizontal="left" vertical="center"/>
    </xf>
    <xf numFmtId="0" fontId="4" fillId="0" borderId="56" xfId="0" applyFont="1" applyBorder="1" applyAlignment="1" applyProtection="1">
      <alignment horizontal="left" vertical="center"/>
    </xf>
    <xf numFmtId="0" fontId="4" fillId="0" borderId="59" xfId="0" applyFont="1" applyBorder="1" applyAlignment="1" applyProtection="1">
      <alignment horizontal="left" vertical="center"/>
    </xf>
    <xf numFmtId="0" fontId="4" fillId="0" borderId="51" xfId="0" applyFont="1" applyBorder="1" applyAlignment="1" applyProtection="1">
      <alignment horizontal="left" vertical="center"/>
    </xf>
    <xf numFmtId="49" fontId="4" fillId="2" borderId="27" xfId="0" applyNumberFormat="1" applyFont="1" applyFill="1" applyBorder="1" applyAlignment="1" applyProtection="1">
      <alignment horizontal="left" vertical="center"/>
      <protection locked="0"/>
    </xf>
    <xf numFmtId="0" fontId="4" fillId="2" borderId="25" xfId="0" applyFont="1" applyFill="1" applyBorder="1" applyAlignment="1" applyProtection="1">
      <alignment horizontal="left" vertical="center"/>
      <protection locked="0"/>
    </xf>
    <xf numFmtId="0" fontId="4" fillId="2" borderId="55" xfId="0" applyFont="1" applyFill="1" applyBorder="1" applyAlignment="1" applyProtection="1">
      <alignment horizontal="left" vertical="center"/>
      <protection locked="0"/>
    </xf>
    <xf numFmtId="0" fontId="4" fillId="2" borderId="33" xfId="0" applyFont="1" applyFill="1" applyBorder="1" applyAlignment="1" applyProtection="1">
      <alignment horizontal="left" vertical="center"/>
      <protection locked="0"/>
    </xf>
    <xf numFmtId="14" fontId="4" fillId="2" borderId="60" xfId="0" applyNumberFormat="1" applyFont="1" applyFill="1" applyBorder="1" applyAlignment="1" applyProtection="1">
      <alignment horizontal="left" vertical="center"/>
      <protection locked="0"/>
    </xf>
    <xf numFmtId="0" fontId="4" fillId="2" borderId="56" xfId="0" applyFont="1" applyFill="1" applyBorder="1" applyAlignment="1" applyProtection="1">
      <alignment horizontal="left" vertical="center"/>
      <protection locked="0"/>
    </xf>
    <xf numFmtId="0" fontId="4" fillId="2" borderId="59" xfId="0" applyFont="1" applyFill="1" applyBorder="1" applyAlignment="1" applyProtection="1">
      <alignment horizontal="left" vertical="center"/>
      <protection locked="0"/>
    </xf>
    <xf numFmtId="0" fontId="4" fillId="2" borderId="51" xfId="0" applyFont="1" applyFill="1" applyBorder="1" applyAlignment="1" applyProtection="1">
      <alignment horizontal="left" vertical="center"/>
      <protection locked="0"/>
    </xf>
    <xf numFmtId="0" fontId="4" fillId="2" borderId="56" xfId="2" applyFont="1" applyFill="1" applyBorder="1" applyAlignment="1" applyProtection="1">
      <alignment horizontal="left" vertical="center"/>
      <protection locked="0"/>
    </xf>
    <xf numFmtId="49" fontId="4" fillId="2" borderId="59" xfId="2" applyNumberFormat="1" applyFont="1" applyFill="1" applyBorder="1" applyAlignment="1" applyProtection="1">
      <alignment horizontal="left" vertical="center"/>
      <protection locked="0"/>
    </xf>
    <xf numFmtId="0" fontId="4" fillId="2" borderId="67" xfId="2" applyFont="1" applyFill="1" applyBorder="1" applyAlignment="1" applyProtection="1">
      <alignment horizontal="left" vertical="center"/>
      <protection locked="0"/>
    </xf>
    <xf numFmtId="0" fontId="4" fillId="6" borderId="46" xfId="0" applyFont="1" applyFill="1" applyBorder="1" applyAlignment="1" applyProtection="1">
      <alignment horizontal="center" vertical="center"/>
    </xf>
    <xf numFmtId="0" fontId="4" fillId="6" borderId="47" xfId="0" applyFont="1" applyFill="1" applyBorder="1" applyAlignment="1" applyProtection="1">
      <alignment horizontal="center" vertical="center"/>
    </xf>
    <xf numFmtId="49" fontId="4" fillId="6" borderId="47" xfId="0" applyNumberFormat="1" applyFont="1" applyFill="1" applyBorder="1" applyAlignment="1" applyProtection="1">
      <alignment horizontal="center" vertical="center"/>
    </xf>
    <xf numFmtId="0" fontId="4" fillId="6" borderId="58" xfId="0" applyFont="1" applyFill="1" applyBorder="1" applyAlignment="1" applyProtection="1">
      <alignment horizontal="center" vertical="center"/>
    </xf>
    <xf numFmtId="0" fontId="4" fillId="6" borderId="33" xfId="0" applyFont="1" applyFill="1" applyBorder="1" applyAlignment="1" applyProtection="1">
      <alignment horizontal="center" vertical="center"/>
    </xf>
    <xf numFmtId="0" fontId="4" fillId="6" borderId="0" xfId="0" applyFont="1" applyFill="1" applyAlignment="1" applyProtection="1">
      <alignment horizontal="center" vertical="center"/>
    </xf>
    <xf numFmtId="49" fontId="4" fillId="6" borderId="0" xfId="0" applyNumberFormat="1" applyFont="1" applyFill="1" applyAlignment="1" applyProtection="1">
      <alignment horizontal="center" vertical="center"/>
    </xf>
    <xf numFmtId="0" fontId="4" fillId="6" borderId="31" xfId="0" applyFont="1" applyFill="1" applyBorder="1" applyAlignment="1" applyProtection="1">
      <alignment horizontal="center" vertical="center"/>
    </xf>
    <xf numFmtId="0" fontId="4" fillId="6" borderId="21" xfId="0" applyFont="1" applyFill="1" applyBorder="1" applyAlignment="1" applyProtection="1">
      <alignment horizontal="center" vertical="center"/>
    </xf>
    <xf numFmtId="0" fontId="4" fillId="6" borderId="22" xfId="0" applyFont="1" applyFill="1" applyBorder="1" applyAlignment="1" applyProtection="1">
      <alignment horizontal="center" vertical="center"/>
    </xf>
    <xf numFmtId="49" fontId="4" fillId="6" borderId="22" xfId="0" applyNumberFormat="1" applyFont="1" applyFill="1" applyBorder="1" applyAlignment="1" applyProtection="1">
      <alignment horizontal="center" vertical="center"/>
    </xf>
    <xf numFmtId="0" fontId="4" fillId="6" borderId="23" xfId="0" applyFont="1" applyFill="1" applyBorder="1" applyAlignment="1" applyProtection="1">
      <alignment horizontal="center" vertical="center"/>
    </xf>
    <xf numFmtId="0" fontId="25" fillId="0" borderId="3" xfId="0" applyFont="1" applyBorder="1" applyAlignment="1" applyProtection="1">
      <alignment horizontal="center" vertical="center"/>
    </xf>
    <xf numFmtId="0" fontId="25" fillId="0" borderId="61" xfId="0" applyFont="1" applyBorder="1" applyAlignment="1" applyProtection="1">
      <alignment horizontal="center" vertical="center"/>
    </xf>
    <xf numFmtId="0" fontId="25" fillId="0" borderId="52" xfId="0" applyFont="1" applyBorder="1" applyAlignment="1" applyProtection="1">
      <alignment horizontal="center" vertical="center"/>
    </xf>
    <xf numFmtId="14" fontId="4" fillId="2" borderId="1" xfId="0" applyNumberFormat="1" applyFont="1" applyFill="1" applyBorder="1" applyAlignment="1" applyProtection="1">
      <alignment horizontal="left" vertical="center"/>
      <protection locked="0"/>
    </xf>
    <xf numFmtId="49" fontId="4" fillId="2" borderId="2" xfId="0" applyNumberFormat="1" applyFont="1" applyFill="1" applyBorder="1" applyAlignment="1" applyProtection="1">
      <alignment horizontal="left" vertical="center"/>
      <protection locked="0"/>
    </xf>
    <xf numFmtId="182" fontId="4" fillId="2" borderId="3" xfId="0" applyNumberFormat="1" applyFont="1" applyFill="1" applyBorder="1" applyAlignment="1" applyProtection="1">
      <alignment horizontal="left" vertical="center"/>
      <protection locked="0"/>
    </xf>
    <xf numFmtId="0" fontId="4" fillId="0" borderId="20" xfId="0" applyFont="1" applyBorder="1" applyAlignment="1" applyProtection="1">
      <alignment horizontal="center" vertical="center" wrapText="1"/>
    </xf>
    <xf numFmtId="0" fontId="4" fillId="0" borderId="32" xfId="0" applyFont="1" applyBorder="1" applyAlignment="1" applyProtection="1">
      <alignment horizontal="center" vertical="center" wrapText="1"/>
    </xf>
    <xf numFmtId="0" fontId="4" fillId="0" borderId="44" xfId="0" applyFont="1" applyBorder="1" applyAlignment="1" applyProtection="1">
      <alignment horizontal="center" vertical="center" wrapText="1"/>
    </xf>
    <xf numFmtId="49" fontId="4" fillId="0" borderId="55" xfId="0" applyNumberFormat="1" applyFont="1" applyBorder="1" applyAlignment="1" applyProtection="1">
      <alignment horizontal="left" vertical="center"/>
    </xf>
    <xf numFmtId="14" fontId="4" fillId="2" borderId="55" xfId="2" applyNumberFormat="1" applyFont="1" applyFill="1" applyBorder="1" applyAlignment="1" applyProtection="1">
      <alignment horizontal="left" vertical="center"/>
      <protection locked="0"/>
    </xf>
    <xf numFmtId="14" fontId="4" fillId="2" borderId="27" xfId="0" applyNumberFormat="1" applyFont="1" applyFill="1" applyBorder="1" applyAlignment="1" applyProtection="1">
      <alignment horizontal="left" vertical="center"/>
      <protection locked="0"/>
    </xf>
    <xf numFmtId="49" fontId="4" fillId="2" borderId="25" xfId="0" applyNumberFormat="1" applyFont="1" applyFill="1" applyBorder="1" applyAlignment="1" applyProtection="1">
      <alignment horizontal="left" vertical="center"/>
      <protection locked="0"/>
    </xf>
    <xf numFmtId="182" fontId="4" fillId="2" borderId="28" xfId="0" applyNumberFormat="1" applyFont="1" applyFill="1" applyBorder="1" applyAlignment="1" applyProtection="1">
      <alignment horizontal="left" vertical="center"/>
      <protection locked="0"/>
    </xf>
    <xf numFmtId="182" fontId="4" fillId="2" borderId="33" xfId="0" applyNumberFormat="1" applyFont="1" applyFill="1" applyBorder="1" applyAlignment="1" applyProtection="1">
      <alignment horizontal="left" vertical="center"/>
      <protection locked="0"/>
    </xf>
    <xf numFmtId="182" fontId="4" fillId="2" borderId="31" xfId="0" applyNumberFormat="1" applyFont="1" applyFill="1" applyBorder="1" applyAlignment="1" applyProtection="1">
      <alignment horizontal="left" vertical="center"/>
      <protection locked="0"/>
    </xf>
    <xf numFmtId="182" fontId="4" fillId="2" borderId="21" xfId="0" applyNumberFormat="1" applyFont="1" applyFill="1" applyBorder="1" applyAlignment="1" applyProtection="1">
      <alignment horizontal="left" vertical="center"/>
      <protection locked="0"/>
    </xf>
    <xf numFmtId="49" fontId="4" fillId="2" borderId="22" xfId="0" applyNumberFormat="1" applyFont="1" applyFill="1" applyBorder="1" applyAlignment="1" applyProtection="1">
      <alignment horizontal="left" vertical="center"/>
      <protection locked="0"/>
    </xf>
    <xf numFmtId="182" fontId="4" fillId="2" borderId="23" xfId="0" applyNumberFormat="1" applyFont="1" applyFill="1" applyBorder="1" applyAlignment="1" applyProtection="1">
      <alignment horizontal="left" vertical="center"/>
      <protection locked="0"/>
    </xf>
    <xf numFmtId="0" fontId="4" fillId="0" borderId="2" xfId="0" applyFont="1" applyBorder="1" applyAlignment="1" applyProtection="1">
      <alignment horizontal="left" vertical="center"/>
    </xf>
    <xf numFmtId="0" fontId="4" fillId="0" borderId="19" xfId="0" applyFont="1" applyBorder="1" applyAlignment="1" applyProtection="1">
      <alignment horizontal="left" vertical="center"/>
    </xf>
    <xf numFmtId="49" fontId="4" fillId="2" borderId="1" xfId="2" applyNumberFormat="1" applyFont="1" applyFill="1" applyBorder="1" applyAlignment="1" applyProtection="1">
      <alignment horizontal="left" vertical="center"/>
      <protection locked="0"/>
    </xf>
    <xf numFmtId="0" fontId="4" fillId="2" borderId="2" xfId="2" applyFont="1" applyFill="1" applyBorder="1" applyAlignment="1" applyProtection="1">
      <alignment horizontal="left" vertical="center"/>
      <protection locked="0"/>
    </xf>
    <xf numFmtId="0" fontId="4" fillId="2" borderId="19" xfId="2" applyFont="1" applyFill="1" applyBorder="1" applyAlignment="1" applyProtection="1">
      <alignment horizontal="left" vertical="center"/>
      <protection locked="0"/>
    </xf>
    <xf numFmtId="14" fontId="4" fillId="2" borderId="4" xfId="0" applyNumberFormat="1" applyFont="1" applyFill="1" applyBorder="1" applyAlignment="1" applyProtection="1">
      <alignment horizontal="left" vertical="center"/>
      <protection locked="0"/>
    </xf>
    <xf numFmtId="49" fontId="4" fillId="2" borderId="5" xfId="0" applyNumberFormat="1" applyFont="1" applyFill="1" applyBorder="1" applyAlignment="1" applyProtection="1">
      <alignment horizontal="left" vertical="center"/>
      <protection locked="0"/>
    </xf>
    <xf numFmtId="182" fontId="4" fillId="2" borderId="7" xfId="0" applyNumberFormat="1" applyFont="1" applyFill="1" applyBorder="1" applyAlignment="1" applyProtection="1">
      <alignment horizontal="left" vertical="center"/>
      <protection locked="0"/>
    </xf>
    <xf numFmtId="14" fontId="4" fillId="2" borderId="14" xfId="0" applyNumberFormat="1" applyFont="1" applyFill="1" applyBorder="1" applyAlignment="1" applyProtection="1">
      <alignment horizontal="left" vertical="center"/>
      <protection locked="0"/>
    </xf>
    <xf numFmtId="49" fontId="4" fillId="2" borderId="15" xfId="0" applyNumberFormat="1" applyFont="1" applyFill="1" applyBorder="1" applyAlignment="1" applyProtection="1">
      <alignment horizontal="left" vertical="center"/>
      <protection locked="0"/>
    </xf>
    <xf numFmtId="182" fontId="4" fillId="2" borderId="15" xfId="0" applyNumberFormat="1" applyFont="1" applyFill="1" applyBorder="1" applyAlignment="1" applyProtection="1">
      <alignment horizontal="left" vertical="center"/>
      <protection locked="0"/>
    </xf>
    <xf numFmtId="182" fontId="4" fillId="2" borderId="57" xfId="0" applyNumberFormat="1" applyFont="1" applyFill="1" applyBorder="1" applyAlignment="1" applyProtection="1">
      <alignment horizontal="left" vertical="center"/>
      <protection locked="0"/>
    </xf>
    <xf numFmtId="0" fontId="4" fillId="0" borderId="4" xfId="0" applyFont="1" applyBorder="1" applyAlignment="1" applyProtection="1">
      <alignment horizontal="left" vertical="center"/>
    </xf>
    <xf numFmtId="0" fontId="4" fillId="0" borderId="5" xfId="0" applyFont="1" applyBorder="1" applyAlignment="1" applyProtection="1">
      <alignment horizontal="left" vertical="center"/>
    </xf>
    <xf numFmtId="49" fontId="4" fillId="0" borderId="6" xfId="0" applyNumberFormat="1" applyFont="1" applyBorder="1" applyAlignment="1" applyProtection="1">
      <alignment horizontal="left" vertical="center"/>
    </xf>
    <xf numFmtId="49" fontId="4" fillId="2" borderId="4" xfId="2" applyNumberFormat="1" applyFont="1" applyFill="1" applyBorder="1" applyAlignment="1" applyProtection="1">
      <alignment horizontal="left" vertical="center"/>
      <protection locked="0"/>
    </xf>
    <xf numFmtId="0" fontId="4" fillId="2" borderId="5" xfId="2" applyFont="1" applyFill="1" applyBorder="1" applyAlignment="1" applyProtection="1">
      <alignment horizontal="left" vertical="center"/>
      <protection locked="0"/>
    </xf>
    <xf numFmtId="14" fontId="4" fillId="2" borderId="6" xfId="2" applyNumberFormat="1" applyFont="1" applyFill="1" applyBorder="1" applyAlignment="1" applyProtection="1">
      <alignment horizontal="left" vertical="center"/>
      <protection locked="0"/>
    </xf>
    <xf numFmtId="0" fontId="4" fillId="0" borderId="14" xfId="0" applyFont="1" applyBorder="1" applyAlignment="1" applyProtection="1">
      <alignment horizontal="left" vertical="center"/>
    </xf>
    <xf numFmtId="0" fontId="4" fillId="0" borderId="15" xfId="0" applyFont="1" applyBorder="1" applyAlignment="1" applyProtection="1">
      <alignment horizontal="left" vertical="center"/>
    </xf>
    <xf numFmtId="49" fontId="4" fillId="0" borderId="16" xfId="0" applyNumberFormat="1" applyFont="1" applyBorder="1" applyAlignment="1" applyProtection="1">
      <alignment horizontal="left" vertical="center"/>
    </xf>
    <xf numFmtId="49" fontId="4" fillId="2" borderId="14" xfId="2" applyNumberFormat="1" applyFont="1" applyFill="1" applyBorder="1" applyAlignment="1" applyProtection="1">
      <alignment horizontal="left" vertical="center"/>
      <protection locked="0"/>
    </xf>
    <xf numFmtId="0" fontId="4" fillId="2" borderId="15" xfId="2" applyFont="1" applyFill="1" applyBorder="1" applyAlignment="1" applyProtection="1">
      <alignment horizontal="left" vertical="center"/>
      <protection locked="0"/>
    </xf>
    <xf numFmtId="14" fontId="4" fillId="2" borderId="16" xfId="2" applyNumberFormat="1" applyFont="1" applyFill="1" applyBorder="1" applyAlignment="1" applyProtection="1">
      <alignment horizontal="left" vertical="center"/>
      <protection locked="0"/>
    </xf>
    <xf numFmtId="0" fontId="4" fillId="0" borderId="3" xfId="0" applyFont="1" applyBorder="1" applyAlignment="1" applyProtection="1">
      <alignment horizontal="left" vertical="center"/>
    </xf>
    <xf numFmtId="0" fontId="4" fillId="0" borderId="61" xfId="0" applyFont="1" applyBorder="1" applyAlignment="1" applyProtection="1">
      <alignment horizontal="left" vertical="center"/>
    </xf>
    <xf numFmtId="0" fontId="4" fillId="0" borderId="52" xfId="0" applyFont="1" applyBorder="1" applyAlignment="1" applyProtection="1">
      <alignment horizontal="left" vertical="center"/>
    </xf>
    <xf numFmtId="0" fontId="4" fillId="0" borderId="27" xfId="12" applyFont="1" applyBorder="1" applyAlignment="1" applyProtection="1">
      <alignment vertical="top"/>
    </xf>
    <xf numFmtId="0" fontId="4" fillId="0" borderId="25" xfId="12" applyFont="1" applyBorder="1" applyAlignment="1" applyProtection="1">
      <alignment vertical="top"/>
    </xf>
    <xf numFmtId="0" fontId="4" fillId="0" borderId="55" xfId="12" applyFont="1" applyBorder="1" applyAlignment="1" applyProtection="1">
      <alignment vertical="top"/>
    </xf>
    <xf numFmtId="0" fontId="4" fillId="0" borderId="21" xfId="12" applyFont="1" applyBorder="1" applyAlignment="1" applyProtection="1">
      <alignment vertical="top"/>
    </xf>
    <xf numFmtId="0" fontId="4" fillId="0" borderId="22" xfId="12" applyFont="1" applyBorder="1" applyAlignment="1" applyProtection="1">
      <alignment vertical="top"/>
    </xf>
    <xf numFmtId="0" fontId="4" fillId="0" borderId="62" xfId="12" applyFont="1" applyBorder="1" applyAlignment="1" applyProtection="1">
      <alignment vertical="top"/>
    </xf>
    <xf numFmtId="0" fontId="4" fillId="0" borderId="9" xfId="12" applyFont="1" applyBorder="1" applyAlignment="1" applyProtection="1">
      <alignment vertical="center"/>
    </xf>
    <xf numFmtId="0" fontId="4" fillId="0" borderId="10" xfId="12" applyFont="1" applyBorder="1" applyAlignment="1" applyProtection="1">
      <alignment vertical="center"/>
    </xf>
    <xf numFmtId="0" fontId="4" fillId="0" borderId="11" xfId="12" applyFont="1" applyBorder="1" applyAlignment="1" applyProtection="1">
      <alignment vertical="center"/>
    </xf>
    <xf numFmtId="0" fontId="4" fillId="0" borderId="14" xfId="12" applyFont="1" applyBorder="1" applyAlignment="1" applyProtection="1">
      <alignment vertical="center"/>
    </xf>
    <xf numFmtId="0" fontId="4" fillId="0" borderId="15" xfId="12" applyFont="1" applyBorder="1" applyAlignment="1" applyProtection="1">
      <alignment vertical="center"/>
    </xf>
    <xf numFmtId="0" fontId="4" fillId="0" borderId="16" xfId="12" applyFont="1" applyBorder="1" applyAlignment="1" applyProtection="1">
      <alignment vertical="center"/>
    </xf>
    <xf numFmtId="0" fontId="4" fillId="0" borderId="1" xfId="12" applyFont="1" applyBorder="1" applyAlignment="1" applyProtection="1">
      <alignment vertical="center"/>
    </xf>
    <xf numFmtId="0" fontId="4" fillId="0" borderId="2" xfId="12" applyFont="1" applyBorder="1" applyAlignment="1" applyProtection="1">
      <alignment vertical="center"/>
    </xf>
    <xf numFmtId="0" fontId="4" fillId="0" borderId="19" xfId="12" applyFont="1" applyBorder="1" applyAlignment="1" applyProtection="1">
      <alignment vertical="center"/>
    </xf>
    <xf numFmtId="0" fontId="4" fillId="0" borderId="1" xfId="0" applyFont="1" applyBorder="1" applyAlignment="1" applyProtection="1">
      <alignment vertical="center"/>
    </xf>
    <xf numFmtId="0" fontId="4" fillId="0" borderId="2" xfId="0" applyFont="1" applyBorder="1" applyAlignment="1" applyProtection="1">
      <alignment vertical="center"/>
    </xf>
    <xf numFmtId="0" fontId="4" fillId="0" borderId="19" xfId="0" applyFont="1" applyBorder="1" applyAlignment="1" applyProtection="1">
      <alignment vertical="center"/>
    </xf>
    <xf numFmtId="0" fontId="4" fillId="0" borderId="4" xfId="12" applyFont="1" applyBorder="1" applyAlignment="1" applyProtection="1">
      <alignment vertical="center"/>
    </xf>
    <xf numFmtId="0" fontId="4" fillId="0" borderId="5" xfId="12" applyFont="1" applyBorder="1" applyAlignment="1" applyProtection="1">
      <alignment vertical="center"/>
    </xf>
    <xf numFmtId="0" fontId="4" fillId="0" borderId="6" xfId="12" applyFont="1" applyBorder="1" applyAlignment="1" applyProtection="1">
      <alignment vertical="center"/>
    </xf>
    <xf numFmtId="49" fontId="4" fillId="2" borderId="18" xfId="0" applyNumberFormat="1" applyFont="1" applyFill="1" applyBorder="1" applyAlignment="1" applyProtection="1">
      <alignment horizontal="center" vertical="center"/>
      <protection locked="0"/>
    </xf>
    <xf numFmtId="49" fontId="4" fillId="2" borderId="10" xfId="0" applyNumberFormat="1" applyFont="1" applyFill="1" applyBorder="1" applyAlignment="1" applyProtection="1">
      <alignment horizontal="center" vertical="center"/>
      <protection locked="0"/>
    </xf>
    <xf numFmtId="49" fontId="4" fillId="2" borderId="12" xfId="0" applyNumberFormat="1" applyFont="1" applyFill="1" applyBorder="1" applyAlignment="1" applyProtection="1">
      <alignment horizontal="center" vertical="center"/>
      <protection locked="0"/>
    </xf>
    <xf numFmtId="49" fontId="4" fillId="2" borderId="68" xfId="0" applyNumberFormat="1" applyFont="1" applyFill="1" applyBorder="1" applyAlignment="1" applyProtection="1">
      <alignment horizontal="center" vertical="center"/>
      <protection locked="0"/>
    </xf>
    <xf numFmtId="49" fontId="4" fillId="2" borderId="15" xfId="0" applyNumberFormat="1" applyFont="1" applyFill="1" applyBorder="1" applyAlignment="1" applyProtection="1">
      <alignment horizontal="center" vertical="center"/>
      <protection locked="0"/>
    </xf>
    <xf numFmtId="49" fontId="4" fillId="2" borderId="57" xfId="0" applyNumberFormat="1" applyFont="1" applyFill="1" applyBorder="1" applyAlignment="1" applyProtection="1">
      <alignment horizontal="center" vertical="center"/>
      <protection locked="0"/>
    </xf>
    <xf numFmtId="0" fontId="4" fillId="0" borderId="30" xfId="0" applyFont="1" applyBorder="1" applyAlignment="1" applyProtection="1">
      <alignment horizontal="left" vertical="center"/>
    </xf>
    <xf numFmtId="49" fontId="4" fillId="2" borderId="14" xfId="12" applyNumberFormat="1" applyFont="1" applyFill="1" applyBorder="1" applyAlignment="1" applyProtection="1">
      <alignment horizontal="left" vertical="center"/>
      <protection locked="0"/>
    </xf>
    <xf numFmtId="0" fontId="4" fillId="2" borderId="15" xfId="12" applyFont="1" applyFill="1" applyBorder="1" applyAlignment="1" applyProtection="1">
      <alignment horizontal="left" vertical="center"/>
      <protection locked="0"/>
    </xf>
    <xf numFmtId="14" fontId="4" fillId="2" borderId="16" xfId="12" applyNumberFormat="1" applyFont="1" applyFill="1" applyBorder="1" applyAlignment="1" applyProtection="1">
      <alignment horizontal="left" vertical="center"/>
      <protection locked="0"/>
    </xf>
    <xf numFmtId="49" fontId="4" fillId="0" borderId="17" xfId="2" applyNumberFormat="1" applyFont="1" applyBorder="1" applyAlignment="1" applyProtection="1">
      <alignment vertical="center"/>
    </xf>
    <xf numFmtId="49" fontId="4" fillId="0" borderId="5" xfId="2" applyNumberFormat="1" applyFont="1" applyBorder="1" applyAlignment="1" applyProtection="1">
      <alignment vertical="center"/>
    </xf>
    <xf numFmtId="49" fontId="4" fillId="0" borderId="7" xfId="2" applyNumberFormat="1" applyFont="1" applyBorder="1" applyAlignment="1" applyProtection="1">
      <alignment vertical="center"/>
    </xf>
    <xf numFmtId="49" fontId="4" fillId="0" borderId="18" xfId="2" applyNumberFormat="1" applyFont="1" applyBorder="1" applyAlignment="1" applyProtection="1">
      <alignment vertical="center"/>
    </xf>
    <xf numFmtId="49" fontId="4" fillId="0" borderId="10" xfId="2" applyNumberFormat="1" applyFont="1" applyBorder="1" applyAlignment="1" applyProtection="1">
      <alignment vertical="center"/>
    </xf>
    <xf numFmtId="49" fontId="4" fillId="0" borderId="12" xfId="2" applyNumberFormat="1" applyFont="1" applyBorder="1" applyAlignment="1" applyProtection="1">
      <alignment vertical="center"/>
    </xf>
    <xf numFmtId="49" fontId="4" fillId="0" borderId="68" xfId="2" applyNumberFormat="1" applyFont="1" applyBorder="1" applyAlignment="1" applyProtection="1">
      <alignment vertical="center"/>
    </xf>
    <xf numFmtId="49" fontId="4" fillId="0" borderId="15" xfId="2" applyNumberFormat="1" applyFont="1" applyBorder="1" applyAlignment="1" applyProtection="1">
      <alignment vertical="center"/>
    </xf>
    <xf numFmtId="49" fontId="4" fillId="0" borderId="57" xfId="2" applyNumberFormat="1" applyFont="1" applyBorder="1" applyAlignment="1" applyProtection="1">
      <alignment vertical="center"/>
    </xf>
    <xf numFmtId="0" fontId="4" fillId="0" borderId="30" xfId="0" applyFont="1" applyBorder="1" applyAlignment="1" applyProtection="1">
      <alignment horizontal="center" vertical="center"/>
    </xf>
    <xf numFmtId="0" fontId="4" fillId="0" borderId="2" xfId="0" applyFont="1" applyBorder="1" applyAlignment="1" applyProtection="1">
      <alignment horizontal="center" vertical="center"/>
    </xf>
    <xf numFmtId="0" fontId="4" fillId="0" borderId="3" xfId="0" applyFont="1" applyBorder="1" applyAlignment="1" applyProtection="1">
      <alignment horizontal="center" vertical="center"/>
    </xf>
    <xf numFmtId="49" fontId="4" fillId="2" borderId="17" xfId="0" applyNumberFormat="1" applyFont="1" applyFill="1" applyBorder="1" applyAlignment="1" applyProtection="1">
      <alignment horizontal="center" vertical="center"/>
      <protection locked="0"/>
    </xf>
    <xf numFmtId="49" fontId="4" fillId="2" borderId="5" xfId="0" applyNumberFormat="1" applyFont="1" applyFill="1" applyBorder="1" applyAlignment="1" applyProtection="1">
      <alignment horizontal="center" vertical="center"/>
      <protection locked="0"/>
    </xf>
    <xf numFmtId="49" fontId="4" fillId="2" borderId="7" xfId="0" applyNumberFormat="1" applyFont="1" applyFill="1" applyBorder="1" applyAlignment="1" applyProtection="1">
      <alignment horizontal="center" vertical="center"/>
      <protection locked="0"/>
    </xf>
    <xf numFmtId="0" fontId="4" fillId="0" borderId="60" xfId="12" applyFont="1" applyBorder="1" applyAlignment="1" applyProtection="1">
      <alignment horizontal="center" vertical="center" textRotation="255"/>
    </xf>
    <xf numFmtId="49" fontId="4" fillId="0" borderId="60" xfId="12" applyNumberFormat="1" applyFont="1" applyBorder="1" applyAlignment="1" applyProtection="1">
      <alignment horizontal="center" vertical="center" textRotation="255"/>
    </xf>
    <xf numFmtId="49" fontId="4" fillId="0" borderId="51" xfId="0" applyNumberFormat="1" applyFont="1" applyBorder="1" applyAlignment="1" applyProtection="1">
      <alignment horizontal="left" vertical="center"/>
    </xf>
    <xf numFmtId="0" fontId="4" fillId="2" borderId="59" xfId="2" applyFont="1" applyFill="1" applyBorder="1" applyAlignment="1" applyProtection="1">
      <alignment horizontal="left" vertical="center"/>
      <protection locked="0"/>
    </xf>
    <xf numFmtId="14" fontId="4" fillId="2" borderId="51" xfId="2" applyNumberFormat="1" applyFont="1" applyFill="1" applyBorder="1" applyAlignment="1" applyProtection="1">
      <alignment horizontal="left" vertical="center"/>
      <protection locked="0"/>
    </xf>
    <xf numFmtId="14" fontId="4" fillId="2" borderId="14" xfId="12" applyNumberFormat="1" applyFont="1" applyFill="1" applyBorder="1" applyAlignment="1" applyProtection="1">
      <alignment horizontal="left" vertical="center"/>
      <protection locked="0"/>
    </xf>
    <xf numFmtId="0" fontId="4" fillId="2" borderId="57" xfId="12" applyFont="1" applyFill="1" applyBorder="1" applyAlignment="1" applyProtection="1">
      <alignment horizontal="left" vertical="center"/>
      <protection locked="0"/>
    </xf>
    <xf numFmtId="49" fontId="4" fillId="2" borderId="0" xfId="1" applyNumberFormat="1" applyFont="1" applyFill="1" applyAlignment="1" applyProtection="1">
      <alignment horizontal="left" vertical="center" wrapText="1"/>
      <protection locked="0"/>
    </xf>
    <xf numFmtId="49" fontId="4" fillId="5" borderId="27" xfId="0" applyNumberFormat="1" applyFont="1" applyFill="1" applyBorder="1" applyAlignment="1" applyProtection="1">
      <alignment horizontal="left" vertical="center"/>
    </xf>
    <xf numFmtId="0" fontId="4" fillId="5" borderId="25" xfId="0" applyFont="1" applyFill="1" applyBorder="1" applyAlignment="1" applyProtection="1">
      <alignment horizontal="left" vertical="center"/>
    </xf>
    <xf numFmtId="49" fontId="4" fillId="5" borderId="25" xfId="0" applyNumberFormat="1" applyFont="1" applyFill="1" applyBorder="1" applyAlignment="1" applyProtection="1">
      <alignment horizontal="left" vertical="center"/>
    </xf>
    <xf numFmtId="177" fontId="4" fillId="5" borderId="55" xfId="0" applyNumberFormat="1" applyFont="1" applyFill="1" applyBorder="1" applyAlignment="1" applyProtection="1">
      <alignment horizontal="left" vertical="center"/>
    </xf>
    <xf numFmtId="49" fontId="4" fillId="5" borderId="33" xfId="0" applyNumberFormat="1" applyFont="1" applyFill="1" applyBorder="1" applyAlignment="1" applyProtection="1">
      <alignment horizontal="left" vertical="center"/>
    </xf>
    <xf numFmtId="0" fontId="4" fillId="5" borderId="0" xfId="0" applyFont="1" applyFill="1" applyAlignment="1" applyProtection="1">
      <alignment horizontal="left" vertical="center"/>
    </xf>
    <xf numFmtId="49" fontId="4" fillId="5" borderId="0" xfId="0" applyNumberFormat="1" applyFont="1" applyFill="1" applyAlignment="1" applyProtection="1">
      <alignment horizontal="left" vertical="center"/>
    </xf>
    <xf numFmtId="49" fontId="4" fillId="5" borderId="60" xfId="0" applyNumberFormat="1" applyFont="1" applyFill="1" applyBorder="1" applyAlignment="1" applyProtection="1">
      <alignment horizontal="left" vertical="center"/>
    </xf>
    <xf numFmtId="0" fontId="4" fillId="5" borderId="33" xfId="0" applyFont="1" applyFill="1" applyBorder="1" applyAlignment="1" applyProtection="1">
      <alignment horizontal="left" vertical="center"/>
    </xf>
    <xf numFmtId="0" fontId="4" fillId="5" borderId="21" xfId="0" applyFont="1" applyFill="1" applyBorder="1" applyAlignment="1" applyProtection="1">
      <alignment horizontal="left" vertical="center"/>
    </xf>
    <xf numFmtId="0" fontId="4" fillId="5" borderId="22" xfId="0" applyFont="1" applyFill="1" applyBorder="1" applyAlignment="1" applyProtection="1">
      <alignment horizontal="left" vertical="center"/>
    </xf>
    <xf numFmtId="49" fontId="4" fillId="5" borderId="62" xfId="0" applyNumberFormat="1" applyFont="1" applyFill="1" applyBorder="1" applyAlignment="1" applyProtection="1">
      <alignment horizontal="left" vertical="center"/>
    </xf>
    <xf numFmtId="49" fontId="4" fillId="2" borderId="4" xfId="12" applyNumberFormat="1" applyFont="1" applyFill="1" applyBorder="1" applyAlignment="1" applyProtection="1">
      <alignment horizontal="left" vertical="center"/>
      <protection locked="0"/>
    </xf>
    <xf numFmtId="0" fontId="4" fillId="2" borderId="5" xfId="12" applyFont="1" applyFill="1" applyBorder="1" applyAlignment="1" applyProtection="1">
      <alignment horizontal="left" vertical="center"/>
      <protection locked="0"/>
    </xf>
    <xf numFmtId="0" fontId="4" fillId="2" borderId="6" xfId="12" applyFont="1" applyFill="1" applyBorder="1" applyAlignment="1" applyProtection="1">
      <alignment horizontal="left" vertical="center"/>
      <protection locked="0"/>
    </xf>
    <xf numFmtId="14" fontId="4" fillId="2" borderId="4" xfId="12" applyNumberFormat="1" applyFont="1" applyFill="1" applyBorder="1" applyAlignment="1" applyProtection="1">
      <alignment horizontal="left" vertical="center"/>
      <protection locked="0"/>
    </xf>
    <xf numFmtId="0" fontId="4" fillId="2" borderId="7" xfId="12" applyFont="1" applyFill="1" applyBorder="1" applyAlignment="1" applyProtection="1">
      <alignment horizontal="left" vertical="center"/>
      <protection locked="0"/>
    </xf>
    <xf numFmtId="49" fontId="4" fillId="2" borderId="9" xfId="12" applyNumberFormat="1" applyFont="1" applyFill="1" applyBorder="1" applyAlignment="1" applyProtection="1">
      <alignment horizontal="left" vertical="center"/>
      <protection locked="0"/>
    </xf>
    <xf numFmtId="0" fontId="4" fillId="2" borderId="10" xfId="12" applyFont="1" applyFill="1" applyBorder="1" applyAlignment="1" applyProtection="1">
      <alignment horizontal="left" vertical="center"/>
      <protection locked="0"/>
    </xf>
    <xf numFmtId="49" fontId="4" fillId="2" borderId="11" xfId="12" applyNumberFormat="1" applyFont="1" applyFill="1" applyBorder="1" applyAlignment="1" applyProtection="1">
      <alignment horizontal="left" vertical="center"/>
      <protection locked="0"/>
    </xf>
    <xf numFmtId="14" fontId="4" fillId="2" borderId="11" xfId="12" applyNumberFormat="1" applyFont="1" applyFill="1" applyBorder="1" applyAlignment="1" applyProtection="1">
      <alignment horizontal="left" vertical="center"/>
      <protection locked="0"/>
    </xf>
    <xf numFmtId="14" fontId="4" fillId="2" borderId="9" xfId="12" applyNumberFormat="1" applyFont="1" applyFill="1" applyBorder="1" applyAlignment="1" applyProtection="1">
      <alignment horizontal="left" vertical="center"/>
      <protection locked="0"/>
    </xf>
    <xf numFmtId="0" fontId="4" fillId="2" borderId="12" xfId="12" applyFont="1" applyFill="1" applyBorder="1" applyAlignment="1" applyProtection="1">
      <alignment horizontal="left" vertical="center"/>
      <protection locked="0"/>
    </xf>
    <xf numFmtId="49" fontId="4" fillId="2" borderId="16" xfId="12" applyNumberFormat="1" applyFont="1" applyFill="1" applyBorder="1" applyAlignment="1" applyProtection="1">
      <alignment horizontal="left" vertical="center"/>
      <protection locked="0"/>
    </xf>
    <xf numFmtId="182" fontId="4" fillId="2" borderId="56" xfId="0" applyNumberFormat="1" applyFont="1" applyFill="1" applyBorder="1" applyAlignment="1" applyProtection="1">
      <alignment horizontal="left" vertical="center"/>
      <protection locked="0"/>
    </xf>
    <xf numFmtId="49" fontId="4" fillId="2" borderId="59" xfId="0" applyNumberFormat="1" applyFont="1" applyFill="1" applyBorder="1" applyAlignment="1" applyProtection="1">
      <alignment horizontal="left" vertical="center"/>
      <protection locked="0"/>
    </xf>
    <xf numFmtId="182" fontId="4" fillId="2" borderId="59" xfId="0" applyNumberFormat="1" applyFont="1" applyFill="1" applyBorder="1" applyAlignment="1" applyProtection="1">
      <alignment horizontal="left" vertical="center"/>
      <protection locked="0"/>
    </xf>
    <xf numFmtId="182" fontId="4" fillId="2" borderId="67" xfId="0" applyNumberFormat="1" applyFont="1" applyFill="1" applyBorder="1" applyAlignment="1" applyProtection="1">
      <alignment horizontal="left" vertical="center"/>
      <protection locked="0"/>
    </xf>
    <xf numFmtId="0" fontId="16" fillId="6" borderId="46" xfId="0" applyFont="1" applyFill="1" applyBorder="1" applyAlignment="1" applyProtection="1">
      <alignment horizontal="center" vertical="top"/>
    </xf>
    <xf numFmtId="0" fontId="16" fillId="6" borderId="47" xfId="0" applyFont="1" applyFill="1" applyBorder="1" applyAlignment="1" applyProtection="1">
      <alignment horizontal="center" vertical="top"/>
    </xf>
    <xf numFmtId="49" fontId="16" fillId="6" borderId="47" xfId="0" applyNumberFormat="1" applyFont="1" applyFill="1" applyBorder="1" applyAlignment="1" applyProtection="1">
      <alignment horizontal="center" vertical="top"/>
    </xf>
    <xf numFmtId="0" fontId="16" fillId="6" borderId="58" xfId="0" applyFont="1" applyFill="1" applyBorder="1" applyAlignment="1" applyProtection="1">
      <alignment horizontal="center" vertical="top"/>
    </xf>
    <xf numFmtId="0" fontId="16" fillId="6" borderId="33" xfId="0" applyFont="1" applyFill="1" applyBorder="1" applyAlignment="1" applyProtection="1">
      <alignment horizontal="center" vertical="top"/>
    </xf>
    <xf numFmtId="0" fontId="16" fillId="6" borderId="0" xfId="0" applyFont="1" applyFill="1" applyAlignment="1" applyProtection="1">
      <alignment horizontal="center" vertical="top"/>
    </xf>
    <xf numFmtId="49" fontId="16" fillId="6" borderId="0" xfId="0" applyNumberFormat="1" applyFont="1" applyFill="1" applyAlignment="1" applyProtection="1">
      <alignment horizontal="center" vertical="top"/>
    </xf>
    <xf numFmtId="0" fontId="16" fillId="6" borderId="31" xfId="0" applyFont="1" applyFill="1" applyBorder="1" applyAlignment="1" applyProtection="1">
      <alignment horizontal="center" vertical="top"/>
    </xf>
    <xf numFmtId="0" fontId="16" fillId="6" borderId="21" xfId="0" applyFont="1" applyFill="1" applyBorder="1" applyAlignment="1" applyProtection="1">
      <alignment horizontal="center" vertical="top"/>
    </xf>
    <xf numFmtId="0" fontId="16" fillId="6" borderId="22" xfId="0" applyFont="1" applyFill="1" applyBorder="1" applyAlignment="1" applyProtection="1">
      <alignment horizontal="center" vertical="top"/>
    </xf>
    <xf numFmtId="49" fontId="16" fillId="6" borderId="22" xfId="0" applyNumberFormat="1" applyFont="1" applyFill="1" applyBorder="1" applyAlignment="1" applyProtection="1">
      <alignment horizontal="center" vertical="top"/>
    </xf>
    <xf numFmtId="0" fontId="16" fillId="6" borderId="23" xfId="0" applyFont="1" applyFill="1" applyBorder="1" applyAlignment="1" applyProtection="1">
      <alignment horizontal="center" vertical="top"/>
    </xf>
    <xf numFmtId="0" fontId="4" fillId="6" borderId="1" xfId="12" applyFont="1" applyFill="1" applyBorder="1" applyAlignment="1" applyProtection="1">
      <alignment horizontal="center" vertical="center"/>
    </xf>
    <xf numFmtId="0" fontId="4" fillId="6" borderId="2" xfId="12" applyFont="1" applyFill="1" applyBorder="1" applyAlignment="1" applyProtection="1">
      <alignment horizontal="center" vertical="center"/>
    </xf>
    <xf numFmtId="0" fontId="4" fillId="6" borderId="3" xfId="12" applyFont="1" applyFill="1" applyBorder="1" applyAlignment="1" applyProtection="1">
      <alignment horizontal="center" vertical="center"/>
    </xf>
    <xf numFmtId="49" fontId="4" fillId="0" borderId="1" xfId="0" applyNumberFormat="1" applyFont="1" applyBorder="1" applyAlignment="1" applyProtection="1">
      <alignment vertical="center"/>
    </xf>
    <xf numFmtId="49" fontId="4" fillId="0" borderId="2" xfId="0" applyNumberFormat="1" applyFont="1" applyBorder="1" applyAlignment="1" applyProtection="1">
      <alignment vertical="center"/>
    </xf>
    <xf numFmtId="49" fontId="4" fillId="0" borderId="19" xfId="0" applyNumberFormat="1" applyFont="1" applyBorder="1" applyAlignment="1" applyProtection="1">
      <alignment vertical="center"/>
    </xf>
    <xf numFmtId="180" fontId="4" fillId="3" borderId="63" xfId="0" applyNumberFormat="1" applyFont="1" applyFill="1" applyBorder="1" applyAlignment="1" applyProtection="1">
      <alignment vertical="top"/>
    </xf>
    <xf numFmtId="180" fontId="4" fillId="3" borderId="66" xfId="0" applyNumberFormat="1" applyFont="1" applyFill="1" applyBorder="1" applyAlignment="1" applyProtection="1">
      <alignment vertical="top"/>
    </xf>
    <xf numFmtId="0" fontId="4" fillId="0" borderId="4" xfId="6" applyFont="1" applyBorder="1" applyAlignment="1" applyProtection="1">
      <alignment vertical="center"/>
    </xf>
    <xf numFmtId="0" fontId="4" fillId="0" borderId="5" xfId="6" applyFont="1" applyBorder="1" applyAlignment="1" applyProtection="1">
      <alignment vertical="center"/>
    </xf>
    <xf numFmtId="0" fontId="4" fillId="0" borderId="9" xfId="6" applyFont="1" applyBorder="1" applyAlignment="1" applyProtection="1">
      <alignment horizontal="left" vertical="center"/>
    </xf>
    <xf numFmtId="0" fontId="4" fillId="0" borderId="10" xfId="6" applyFont="1" applyBorder="1" applyAlignment="1" applyProtection="1">
      <alignment horizontal="left" vertical="center"/>
    </xf>
    <xf numFmtId="38" fontId="4" fillId="0" borderId="12" xfId="6" applyNumberFormat="1" applyFont="1" applyBorder="1" applyAlignment="1" applyProtection="1">
      <alignment horizontal="left" vertical="center"/>
    </xf>
    <xf numFmtId="0" fontId="4" fillId="0" borderId="9" xfId="12" applyFont="1" applyFill="1" applyBorder="1" applyAlignment="1" applyProtection="1">
      <alignment horizontal="left" vertical="center"/>
    </xf>
    <xf numFmtId="0" fontId="4" fillId="0" borderId="10" xfId="12" applyFont="1" applyFill="1" applyBorder="1" applyAlignment="1" applyProtection="1">
      <alignment horizontal="left" vertical="center"/>
    </xf>
    <xf numFmtId="0" fontId="4" fillId="0" borderId="2" xfId="2" applyFont="1" applyBorder="1" applyAlignment="1" applyProtection="1">
      <alignment horizontal="left" vertical="center"/>
    </xf>
    <xf numFmtId="0" fontId="4" fillId="0" borderId="19" xfId="2" applyFont="1" applyBorder="1" applyAlignment="1" applyProtection="1">
      <alignment horizontal="left" vertical="center"/>
    </xf>
    <xf numFmtId="0" fontId="4" fillId="2" borderId="21" xfId="0" applyFont="1" applyFill="1" applyBorder="1" applyAlignment="1" applyProtection="1">
      <alignment horizontal="left" vertical="center"/>
      <protection locked="0"/>
    </xf>
    <xf numFmtId="0" fontId="4" fillId="2" borderId="22" xfId="0" applyFont="1" applyFill="1" applyBorder="1" applyAlignment="1" applyProtection="1">
      <alignment horizontal="left" vertical="center"/>
      <protection locked="0"/>
    </xf>
    <xf numFmtId="0" fontId="4" fillId="2" borderId="62" xfId="0" applyFont="1" applyFill="1" applyBorder="1" applyAlignment="1" applyProtection="1">
      <alignment horizontal="left" vertical="center"/>
      <protection locked="0"/>
    </xf>
    <xf numFmtId="49" fontId="4" fillId="2" borderId="22" xfId="2" applyNumberFormat="1" applyFont="1" applyFill="1" applyBorder="1" applyAlignment="1" applyProtection="1">
      <alignment horizontal="left" vertical="center"/>
      <protection locked="0"/>
    </xf>
    <xf numFmtId="0" fontId="4" fillId="0" borderId="20" xfId="12" applyFont="1" applyBorder="1" applyAlignment="1" applyProtection="1">
      <alignment horizontal="center" vertical="center" textRotation="255" wrapText="1"/>
    </xf>
    <xf numFmtId="0" fontId="4" fillId="0" borderId="32" xfId="12" applyFont="1" applyBorder="1" applyAlignment="1" applyProtection="1">
      <alignment horizontal="center" vertical="center" textRotation="255" wrapText="1"/>
    </xf>
    <xf numFmtId="0" fontId="4" fillId="0" borderId="44" xfId="12" applyFont="1" applyBorder="1" applyAlignment="1" applyProtection="1">
      <alignment horizontal="center" vertical="center" textRotation="255" wrapText="1"/>
    </xf>
    <xf numFmtId="0" fontId="4" fillId="0" borderId="20" xfId="12" applyFont="1" applyBorder="1" applyAlignment="1" applyProtection="1">
      <alignment horizontal="center" vertical="center" wrapText="1"/>
    </xf>
    <xf numFmtId="0" fontId="4" fillId="0" borderId="32" xfId="12" applyFont="1" applyBorder="1" applyAlignment="1" applyProtection="1">
      <alignment horizontal="center" vertical="center"/>
    </xf>
    <xf numFmtId="0" fontId="4" fillId="0" borderId="44" xfId="12" applyFont="1" applyBorder="1" applyAlignment="1" applyProtection="1">
      <alignment horizontal="center" vertical="center"/>
    </xf>
    <xf numFmtId="0" fontId="4" fillId="0" borderId="14" xfId="6" applyFont="1" applyBorder="1" applyAlignment="1" applyProtection="1">
      <alignment vertical="center"/>
    </xf>
    <xf numFmtId="0" fontId="4" fillId="0" borderId="15" xfId="6" applyFont="1" applyBorder="1" applyAlignment="1" applyProtection="1">
      <alignment vertical="center"/>
    </xf>
    <xf numFmtId="0" fontId="4" fillId="0" borderId="9" xfId="6" applyFont="1" applyBorder="1" applyAlignment="1" applyProtection="1">
      <alignment horizontal="left" vertical="center" wrapText="1"/>
    </xf>
    <xf numFmtId="0" fontId="4" fillId="0" borderId="10" xfId="6" applyFont="1" applyBorder="1" applyAlignment="1" applyProtection="1">
      <alignment horizontal="left" vertical="center" wrapText="1"/>
    </xf>
    <xf numFmtId="0" fontId="4" fillId="0" borderId="32" xfId="12" applyFont="1" applyBorder="1" applyAlignment="1" applyProtection="1">
      <alignment horizontal="center" vertical="center" textRotation="255"/>
    </xf>
    <xf numFmtId="0" fontId="4" fillId="0" borderId="50" xfId="12" applyFont="1" applyBorder="1" applyAlignment="1" applyProtection="1">
      <alignment horizontal="center" vertical="center" textRotation="255"/>
    </xf>
    <xf numFmtId="178" fontId="4" fillId="2" borderId="69" xfId="1" applyNumberFormat="1" applyFont="1" applyFill="1" applyBorder="1" applyAlignment="1" applyProtection="1">
      <alignment horizontal="right" vertical="center"/>
      <protection locked="0"/>
    </xf>
    <xf numFmtId="38" fontId="4" fillId="0" borderId="40" xfId="1" applyNumberFormat="1" applyFont="1" applyFill="1" applyBorder="1" applyAlignment="1" applyProtection="1">
      <alignment horizontal="right" vertical="center"/>
    </xf>
    <xf numFmtId="0" fontId="4" fillId="0" borderId="35" xfId="2" applyNumberFormat="1" applyFont="1" applyFill="1" applyBorder="1" applyAlignment="1" applyProtection="1">
      <alignment horizontal="left" vertical="center"/>
    </xf>
    <xf numFmtId="38" fontId="4" fillId="0" borderId="69" xfId="2" applyNumberFormat="1" applyFont="1" applyFill="1" applyBorder="1" applyAlignment="1" applyProtection="1">
      <alignment horizontal="left" vertical="center"/>
    </xf>
    <xf numFmtId="0" fontId="4" fillId="0" borderId="39" xfId="2" applyNumberFormat="1" applyFont="1" applyFill="1" applyBorder="1" applyAlignment="1" applyProtection="1">
      <alignment horizontal="left" vertical="center"/>
    </xf>
    <xf numFmtId="38" fontId="4" fillId="0" borderId="40" xfId="2" applyNumberFormat="1" applyFont="1" applyFill="1" applyBorder="1" applyAlignment="1" applyProtection="1">
      <alignment horizontal="left" vertical="center"/>
    </xf>
    <xf numFmtId="0" fontId="4" fillId="0" borderId="27" xfId="12" applyFont="1" applyBorder="1" applyAlignment="1" applyProtection="1">
      <alignment horizontal="center" vertical="center" wrapText="1"/>
    </xf>
    <xf numFmtId="0" fontId="4" fillId="0" borderId="33" xfId="12" applyFont="1" applyBorder="1" applyAlignment="1" applyProtection="1">
      <alignment horizontal="center" vertical="center"/>
    </xf>
    <xf numFmtId="0" fontId="4" fillId="0" borderId="21" xfId="12" applyFont="1" applyBorder="1" applyAlignment="1" applyProtection="1">
      <alignment horizontal="center" vertical="center"/>
    </xf>
    <xf numFmtId="38" fontId="4" fillId="2" borderId="17" xfId="12" applyNumberFormat="1" applyFont="1" applyFill="1" applyBorder="1" applyAlignment="1" applyProtection="1">
      <alignment horizontal="right" vertical="center"/>
      <protection locked="0"/>
    </xf>
    <xf numFmtId="38" fontId="4" fillId="2" borderId="5" xfId="12" applyNumberFormat="1" applyFont="1" applyFill="1" applyBorder="1" applyAlignment="1" applyProtection="1">
      <alignment horizontal="right" vertical="center"/>
      <protection locked="0"/>
    </xf>
    <xf numFmtId="38" fontId="4" fillId="2" borderId="7" xfId="12" applyNumberFormat="1" applyFont="1" applyFill="1" applyBorder="1" applyAlignment="1" applyProtection="1">
      <alignment horizontal="right" vertical="center"/>
      <protection locked="0"/>
    </xf>
    <xf numFmtId="38" fontId="4" fillId="2" borderId="68" xfId="12" applyNumberFormat="1" applyFont="1" applyFill="1" applyBorder="1" applyAlignment="1" applyProtection="1">
      <alignment horizontal="right" vertical="center"/>
      <protection locked="0"/>
    </xf>
    <xf numFmtId="38" fontId="4" fillId="2" borderId="15" xfId="12" applyNumberFormat="1" applyFont="1" applyFill="1" applyBorder="1" applyAlignment="1" applyProtection="1">
      <alignment horizontal="right" vertical="center"/>
      <protection locked="0"/>
    </xf>
    <xf numFmtId="38" fontId="4" fillId="2" borderId="57" xfId="12" applyNumberFormat="1" applyFont="1" applyFill="1" applyBorder="1" applyAlignment="1" applyProtection="1">
      <alignment horizontal="right" vertical="center"/>
      <protection locked="0"/>
    </xf>
  </cellXfs>
  <cellStyles count="18">
    <cellStyle name="ハイパーリンク 2" xfId="15" xr:uid="{00000000-0005-0000-0000-000001000000}"/>
    <cellStyle name="桁区切り 2" xfId="4" xr:uid="{00000000-0005-0000-0000-000002000000}"/>
    <cellStyle name="桁区切り 2 2" xfId="13" xr:uid="{00000000-0005-0000-0000-000003000000}"/>
    <cellStyle name="桁区切り 3" xfId="7" xr:uid="{00000000-0005-0000-0000-000004000000}"/>
    <cellStyle name="桁区切り 4" xfId="16" xr:uid="{00000000-0005-0000-0000-000005000000}"/>
    <cellStyle name="桁区切り 5" xfId="17" xr:uid="{00000000-0005-0000-0000-000006000000}"/>
    <cellStyle name="通貨 2" xfId="9" xr:uid="{00000000-0005-0000-0000-000007000000}"/>
    <cellStyle name="標準" xfId="0" builtinId="0"/>
    <cellStyle name="標準 2" xfId="10" xr:uid="{00000000-0005-0000-0000-000009000000}"/>
    <cellStyle name="標準 3 3" xfId="3" xr:uid="{00000000-0005-0000-0000-00000A000000}"/>
    <cellStyle name="標準 4" xfId="8" xr:uid="{00000000-0005-0000-0000-00000B000000}"/>
    <cellStyle name="標準 5" xfId="2" xr:uid="{00000000-0005-0000-0000-00000C000000}"/>
    <cellStyle name="標準 5 2" xfId="1" xr:uid="{00000000-0005-0000-0000-00000D000000}"/>
    <cellStyle name="標準 5 2 2" xfId="6" xr:uid="{00000000-0005-0000-0000-00000E000000}"/>
    <cellStyle name="標準 5 2 2 2" xfId="12" xr:uid="{00000000-0005-0000-0000-00000F000000}"/>
    <cellStyle name="標準 5 2 2 3" xfId="11" xr:uid="{00000000-0005-0000-0000-000010000000}"/>
    <cellStyle name="標準 8" xfId="14" xr:uid="{00000000-0005-0000-0000-000011000000}"/>
    <cellStyle name="標準 9" xfId="5" xr:uid="{00000000-0005-0000-0000-000012000000}"/>
  </cellStyles>
  <dxfs count="274">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
      <fill>
        <patternFill>
          <fgColor indexed="64"/>
          <bgColor rgb="FFFFCCFF"/>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ECFF"/>
      <rgbColor rgb="00C6E0B4"/>
      <rgbColor rgb="00FFFF99"/>
      <rgbColor rgb="0099CCFF"/>
      <rgbColor rgb="00FF99CC"/>
      <rgbColor rgb="00CC99FF"/>
      <rgbColor rgb="00FFE699"/>
      <rgbColor rgb="000070C0"/>
      <rgbColor rgb="0033CCCC"/>
      <rgbColor rgb="0099CC00"/>
      <rgbColor rgb="00FFCC00"/>
      <rgbColor rgb="00FF9900"/>
      <rgbColor rgb="00FF6600"/>
      <rgbColor rgb="00666699"/>
      <rgbColor rgb="00A6A6A6"/>
      <rgbColor rgb="00003366"/>
      <rgbColor rgb="00339966"/>
      <rgbColor rgb="00003300"/>
      <rgbColor rgb="00333300"/>
      <rgbColor rgb="00993300"/>
      <rgbColor rgb="00993366"/>
      <rgbColor rgb="00333399"/>
      <rgbColor rgb="00333333"/>
    </indexedColors>
    <mruColors>
      <color rgb="FFCCEDFC"/>
      <color rgb="FFFF0000"/>
      <color rgb="FFFFE1FF"/>
      <color rgb="FFFFFF99"/>
      <color rgb="FFA6A6A6"/>
      <color rgb="FFE2EFDA"/>
      <color rgb="FFEEAAFC"/>
      <color rgb="FFFFE699"/>
      <color rgb="FFC6E0B4"/>
      <color rgb="FF007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Cambria-Calibri">
      <a:majorFont>
        <a:latin typeface="Cambria" panose="02040503050406030204"/>
        <a:ea typeface=""/>
        <a:cs typeface=""/>
        <a:font script="Jpan" typeface="ＭＳ Ｐゴシック"/>
        <a:font script="Hang" typeface="맑은 고딕"/>
        <a:font script="Hans" typeface="黑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pageSetUpPr fitToPage="1"/>
  </sheetPr>
  <dimension ref="A1:AD396"/>
  <sheetViews>
    <sheetView showGridLines="0" tabSelected="1" topLeftCell="B1" zoomScaleNormal="100" zoomScaleSheetLayoutView="100" workbookViewId="0">
      <selection activeCell="B1" sqref="B1"/>
    </sheetView>
  </sheetViews>
  <sheetFormatPr defaultColWidth="9" defaultRowHeight="13.5"/>
  <cols>
    <col min="1" max="1" width="15.125" style="46" hidden="1" customWidth="1"/>
    <col min="2" max="3" width="1.625" style="3" customWidth="1"/>
    <col min="4" max="4" width="5.625" style="3" customWidth="1"/>
    <col min="5" max="5" width="6.625" style="3" customWidth="1"/>
    <col min="6" max="6" width="9.625" style="3" customWidth="1"/>
    <col min="7" max="7" width="6.375" style="3" customWidth="1"/>
    <col min="8" max="8" width="3.5" style="3" customWidth="1"/>
    <col min="9" max="9" width="1.625" style="3" customWidth="1"/>
    <col min="10" max="10" width="4.75" style="3" customWidth="1"/>
    <col min="11" max="11" width="10.5" style="3" customWidth="1"/>
    <col min="12" max="12" width="5.75" style="3" customWidth="1"/>
    <col min="13" max="13" width="8.375" style="3" customWidth="1"/>
    <col min="14" max="20" width="6.625" style="3" customWidth="1"/>
    <col min="21" max="21" width="8.125" style="3" customWidth="1"/>
    <col min="22" max="23" width="6.625" style="3" customWidth="1"/>
    <col min="24" max="24" width="5" style="3" customWidth="1"/>
    <col min="25" max="25" width="23" style="3" customWidth="1"/>
    <col min="26" max="26" width="2.625" style="3" customWidth="1"/>
    <col min="27" max="27" width="3.625" style="3" customWidth="1"/>
    <col min="28" max="28" width="9" style="3" hidden="1" customWidth="1"/>
    <col min="29" max="16384" width="9" style="3"/>
  </cols>
  <sheetData>
    <row r="1" spans="1:27" ht="30" customHeight="1">
      <c r="A1" s="43" t="s">
        <v>244</v>
      </c>
      <c r="B1" s="2"/>
      <c r="C1" s="52" t="s">
        <v>106</v>
      </c>
      <c r="D1" s="52"/>
      <c r="E1" s="52"/>
      <c r="F1" s="52"/>
      <c r="G1" s="52"/>
      <c r="H1" s="52"/>
      <c r="I1" s="52"/>
      <c r="J1" s="52"/>
      <c r="K1" s="52"/>
      <c r="L1" s="52"/>
      <c r="M1" s="52"/>
      <c r="N1" s="52"/>
      <c r="O1" s="52"/>
      <c r="P1" s="52"/>
      <c r="Q1" s="52"/>
      <c r="R1" s="52"/>
      <c r="S1" s="52"/>
      <c r="T1" s="52"/>
      <c r="U1" s="52"/>
      <c r="V1" s="52"/>
      <c r="W1" s="233">
        <v>44927</v>
      </c>
      <c r="X1" s="233"/>
      <c r="Y1" s="233"/>
      <c r="Z1" s="233"/>
      <c r="AA1" s="4"/>
    </row>
    <row r="2" spans="1:27" ht="15" hidden="1" customHeight="1">
      <c r="A2" s="43" t="s">
        <v>245</v>
      </c>
      <c r="B2" s="2"/>
      <c r="C2" s="5"/>
      <c r="D2" s="5"/>
      <c r="AA2" s="4"/>
    </row>
    <row r="3" spans="1:27" ht="30" customHeight="1">
      <c r="A3" s="44">
        <v>2023.01</v>
      </c>
      <c r="B3" s="1"/>
      <c r="C3" s="53" t="s">
        <v>222</v>
      </c>
      <c r="D3" s="53"/>
      <c r="E3" s="53"/>
      <c r="F3" s="53"/>
      <c r="G3" s="53"/>
      <c r="H3" s="53"/>
      <c r="I3" s="53"/>
      <c r="J3" s="53"/>
      <c r="K3" s="53"/>
      <c r="L3" s="53"/>
      <c r="M3" s="53"/>
      <c r="N3" s="53"/>
      <c r="O3" s="53"/>
      <c r="P3" s="53"/>
      <c r="Q3" s="53"/>
      <c r="R3" s="53"/>
      <c r="S3" s="53"/>
      <c r="T3" s="53"/>
      <c r="U3" s="53"/>
      <c r="V3" s="53"/>
      <c r="W3" s="53"/>
      <c r="X3" s="53"/>
      <c r="Y3" s="53"/>
      <c r="Z3" s="53"/>
      <c r="AA3" s="4"/>
    </row>
    <row r="4" spans="1:27" s="63" customFormat="1" ht="5.25" customHeight="1">
      <c r="A4" s="58"/>
      <c r="B4" s="59"/>
      <c r="C4" s="60"/>
      <c r="D4" s="61"/>
      <c r="E4" s="61"/>
      <c r="F4" s="61"/>
      <c r="G4" s="61"/>
      <c r="H4" s="61"/>
      <c r="I4" s="61"/>
      <c r="J4" s="61"/>
      <c r="K4" s="61"/>
      <c r="L4" s="61"/>
      <c r="M4" s="61"/>
      <c r="N4" s="61"/>
      <c r="O4" s="61"/>
      <c r="P4" s="61"/>
      <c r="Q4" s="61"/>
      <c r="R4" s="61"/>
      <c r="S4" s="61"/>
      <c r="T4" s="61"/>
      <c r="U4" s="61"/>
      <c r="V4" s="61"/>
      <c r="W4" s="61"/>
      <c r="X4" s="61"/>
      <c r="Y4" s="61"/>
      <c r="Z4" s="62"/>
    </row>
    <row r="5" spans="1:27" s="68" customFormat="1" ht="15" customHeight="1">
      <c r="A5" s="58"/>
      <c r="B5" s="64"/>
      <c r="C5" s="65" t="s">
        <v>92</v>
      </c>
      <c r="D5" s="66"/>
      <c r="E5" s="66"/>
      <c r="F5" s="66"/>
      <c r="G5" s="66"/>
      <c r="H5" s="66"/>
      <c r="I5" s="66"/>
      <c r="J5" s="66"/>
      <c r="K5" s="66"/>
      <c r="L5" s="66"/>
      <c r="M5" s="66"/>
      <c r="N5" s="66"/>
      <c r="O5" s="66"/>
      <c r="P5" s="66"/>
      <c r="Q5" s="66"/>
      <c r="R5" s="66"/>
      <c r="S5" s="66"/>
      <c r="T5" s="66"/>
      <c r="U5" s="66"/>
      <c r="V5" s="66"/>
      <c r="W5" s="66"/>
      <c r="X5" s="66"/>
      <c r="Y5" s="66"/>
      <c r="Z5" s="67"/>
    </row>
    <row r="6" spans="1:27" s="68" customFormat="1" ht="15" customHeight="1">
      <c r="A6" s="58"/>
      <c r="B6" s="64"/>
      <c r="C6" s="65" t="s">
        <v>93</v>
      </c>
      <c r="D6" s="66"/>
      <c r="E6" s="66"/>
      <c r="F6" s="66"/>
      <c r="G6" s="66"/>
      <c r="H6" s="66"/>
      <c r="I6" s="66"/>
      <c r="J6" s="66"/>
      <c r="K6" s="66"/>
      <c r="L6" s="66"/>
      <c r="M6" s="66"/>
      <c r="N6" s="66"/>
      <c r="O6" s="66"/>
      <c r="P6" s="66"/>
      <c r="Q6" s="66"/>
      <c r="R6" s="66"/>
      <c r="S6" s="66"/>
      <c r="T6" s="66"/>
      <c r="U6" s="66"/>
      <c r="V6" s="66"/>
      <c r="W6" s="66"/>
      <c r="X6" s="66"/>
      <c r="Y6" s="66"/>
      <c r="Z6" s="67"/>
    </row>
    <row r="7" spans="1:27" s="68" customFormat="1" ht="15" customHeight="1">
      <c r="A7" s="58"/>
      <c r="B7" s="69"/>
      <c r="C7" s="65" t="s">
        <v>94</v>
      </c>
      <c r="D7" s="66"/>
      <c r="E7" s="66"/>
      <c r="F7" s="66"/>
      <c r="G7" s="66"/>
      <c r="H7" s="66"/>
      <c r="I7" s="66"/>
      <c r="J7" s="66"/>
      <c r="K7" s="66"/>
      <c r="L7" s="66"/>
      <c r="M7" s="66"/>
      <c r="N7" s="66"/>
      <c r="O7" s="66"/>
      <c r="P7" s="66"/>
      <c r="Q7" s="66"/>
      <c r="R7" s="66"/>
      <c r="S7" s="66"/>
      <c r="T7" s="66"/>
      <c r="U7" s="66"/>
      <c r="V7" s="66"/>
      <c r="W7" s="66"/>
      <c r="X7" s="66"/>
      <c r="Y7" s="66"/>
      <c r="Z7" s="67"/>
    </row>
    <row r="8" spans="1:27" ht="15" hidden="1" customHeight="1">
      <c r="A8" s="44"/>
      <c r="B8" s="70"/>
      <c r="C8" s="65"/>
      <c r="D8" s="66"/>
      <c r="E8" s="66"/>
      <c r="F8" s="66"/>
      <c r="G8" s="66"/>
      <c r="H8" s="66"/>
      <c r="I8" s="66"/>
      <c r="J8" s="66"/>
      <c r="K8" s="66"/>
      <c r="L8" s="66"/>
      <c r="M8" s="66"/>
      <c r="N8" s="66"/>
      <c r="O8" s="66"/>
      <c r="P8" s="66"/>
      <c r="Q8" s="66"/>
      <c r="R8" s="66"/>
      <c r="S8" s="66"/>
      <c r="T8" s="66"/>
      <c r="U8" s="66"/>
      <c r="V8" s="66"/>
      <c r="W8" s="66"/>
      <c r="X8" s="66"/>
      <c r="Y8" s="66"/>
      <c r="Z8" s="67"/>
    </row>
    <row r="9" spans="1:27" s="68" customFormat="1" ht="5.25" customHeight="1">
      <c r="A9" s="58"/>
      <c r="B9" s="69"/>
      <c r="C9" s="71"/>
      <c r="D9" s="72"/>
      <c r="E9" s="72"/>
      <c r="F9" s="72"/>
      <c r="G9" s="72"/>
      <c r="H9" s="72"/>
      <c r="I9" s="72"/>
      <c r="J9" s="72"/>
      <c r="K9" s="72"/>
      <c r="L9" s="72"/>
      <c r="M9" s="72"/>
      <c r="N9" s="72"/>
      <c r="O9" s="72"/>
      <c r="P9" s="72"/>
      <c r="Q9" s="72"/>
      <c r="R9" s="72"/>
      <c r="S9" s="72"/>
      <c r="T9" s="72"/>
      <c r="U9" s="72"/>
      <c r="V9" s="72"/>
      <c r="W9" s="72"/>
      <c r="X9" s="72"/>
      <c r="Y9" s="72"/>
      <c r="Z9" s="73"/>
    </row>
    <row r="10" spans="1:27" s="68" customFormat="1" ht="30" customHeight="1">
      <c r="A10" s="58"/>
      <c r="B10" s="74"/>
    </row>
    <row r="11" spans="1:27" s="46" customFormat="1" ht="15.75" hidden="1" customHeight="1">
      <c r="A11" s="44"/>
      <c r="B11" s="44"/>
      <c r="C11" s="243"/>
      <c r="D11" s="244"/>
      <c r="E11" s="244"/>
      <c r="F11" s="244"/>
      <c r="G11" s="244"/>
      <c r="H11" s="244"/>
      <c r="I11" s="244"/>
      <c r="J11" s="244"/>
      <c r="K11" s="244"/>
      <c r="L11" s="244"/>
      <c r="M11" s="244"/>
      <c r="N11" s="244"/>
      <c r="O11" s="244"/>
      <c r="P11" s="244"/>
      <c r="Q11" s="244"/>
      <c r="R11" s="244"/>
      <c r="S11" s="244"/>
      <c r="T11" s="244"/>
      <c r="U11" s="244"/>
      <c r="V11" s="244"/>
      <c r="W11" s="244"/>
      <c r="X11" s="244"/>
      <c r="Y11" s="244"/>
      <c r="Z11" s="244"/>
    </row>
    <row r="12" spans="1:27" ht="15.75" hidden="1" customHeight="1">
      <c r="A12" s="44"/>
      <c r="B12" s="1"/>
      <c r="E12" s="32"/>
    </row>
    <row r="13" spans="1:27" s="68" customFormat="1" ht="20.100000000000001" customHeight="1">
      <c r="A13" s="58"/>
      <c r="B13" s="74"/>
      <c r="C13" s="245" t="s">
        <v>95</v>
      </c>
      <c r="D13" s="246"/>
      <c r="E13" s="246"/>
      <c r="F13" s="246"/>
      <c r="G13" s="246"/>
      <c r="H13" s="247"/>
    </row>
    <row r="14" spans="1:27" s="68" customFormat="1" ht="20.100000000000001" customHeight="1">
      <c r="A14" s="58"/>
      <c r="B14" s="74"/>
      <c r="C14" s="75"/>
      <c r="D14" s="76"/>
      <c r="E14" s="77"/>
      <c r="F14" s="77"/>
      <c r="G14" s="77"/>
      <c r="H14" s="77"/>
      <c r="I14" s="78"/>
      <c r="J14" s="78"/>
      <c r="K14" s="78"/>
      <c r="L14" s="78"/>
      <c r="M14" s="78"/>
      <c r="N14" s="78"/>
      <c r="O14" s="78"/>
      <c r="P14" s="78"/>
      <c r="Q14" s="78"/>
      <c r="R14" s="78"/>
      <c r="S14" s="78"/>
      <c r="T14" s="78"/>
      <c r="U14" s="78"/>
      <c r="V14" s="78"/>
      <c r="W14" s="78"/>
      <c r="X14" s="78"/>
      <c r="Y14" s="78"/>
      <c r="Z14" s="79"/>
    </row>
    <row r="15" spans="1:27" s="68" customFormat="1" ht="15.75" hidden="1" customHeight="1">
      <c r="A15" s="58"/>
      <c r="B15" s="74"/>
      <c r="C15" s="75"/>
      <c r="D15" s="76"/>
      <c r="E15" s="76"/>
      <c r="F15" s="76"/>
      <c r="G15" s="76"/>
      <c r="H15" s="76"/>
      <c r="I15" s="80"/>
      <c r="J15" s="80"/>
      <c r="K15" s="80"/>
      <c r="L15" s="80"/>
      <c r="M15" s="80"/>
      <c r="N15" s="80"/>
      <c r="O15" s="80"/>
      <c r="P15" s="80"/>
      <c r="Q15" s="80"/>
      <c r="R15" s="80"/>
      <c r="S15" s="80"/>
      <c r="T15" s="80"/>
      <c r="U15" s="80"/>
      <c r="V15" s="80"/>
      <c r="W15" s="80"/>
      <c r="X15" s="80"/>
      <c r="Y15" s="80"/>
      <c r="Z15" s="81"/>
    </row>
    <row r="16" spans="1:27" s="68" customFormat="1" ht="15.75" hidden="1" customHeight="1">
      <c r="A16" s="58"/>
      <c r="B16" s="74"/>
      <c r="C16" s="75"/>
      <c r="D16" s="76"/>
      <c r="E16" s="76"/>
      <c r="F16" s="76"/>
      <c r="G16" s="76"/>
      <c r="H16" s="76"/>
      <c r="I16" s="80"/>
      <c r="J16" s="80"/>
      <c r="K16" s="80"/>
      <c r="L16" s="80"/>
      <c r="M16" s="80"/>
      <c r="N16" s="80"/>
      <c r="O16" s="80"/>
      <c r="P16" s="80"/>
      <c r="Q16" s="80"/>
      <c r="R16" s="80"/>
      <c r="S16" s="80"/>
      <c r="T16" s="80"/>
      <c r="U16" s="80"/>
      <c r="V16" s="80"/>
      <c r="W16" s="80"/>
      <c r="X16" s="80"/>
      <c r="Y16" s="80"/>
      <c r="Z16" s="81"/>
    </row>
    <row r="17" spans="1:28" s="68" customFormat="1" ht="15.75" hidden="1" customHeight="1">
      <c r="A17" s="58"/>
      <c r="B17" s="74"/>
      <c r="C17" s="75"/>
      <c r="D17" s="76"/>
      <c r="E17" s="76"/>
      <c r="F17" s="76"/>
      <c r="G17" s="76"/>
      <c r="H17" s="76"/>
      <c r="I17" s="80"/>
      <c r="J17" s="80"/>
      <c r="K17" s="80"/>
      <c r="L17" s="80"/>
      <c r="M17" s="80"/>
      <c r="N17" s="80"/>
      <c r="O17" s="80"/>
      <c r="P17" s="80"/>
      <c r="Q17" s="80"/>
      <c r="R17" s="80"/>
      <c r="S17" s="80"/>
      <c r="T17" s="80"/>
      <c r="U17" s="80"/>
      <c r="V17" s="80"/>
      <c r="W17" s="80"/>
      <c r="X17" s="80"/>
      <c r="Y17" s="80"/>
      <c r="Z17" s="81"/>
    </row>
    <row r="18" spans="1:28" s="68" customFormat="1" ht="15.75" hidden="1" customHeight="1">
      <c r="A18" s="58"/>
      <c r="B18" s="74"/>
      <c r="C18" s="75"/>
      <c r="D18" s="76"/>
      <c r="E18" s="76"/>
      <c r="F18" s="76"/>
      <c r="G18" s="76"/>
      <c r="H18" s="76"/>
      <c r="I18" s="80"/>
      <c r="J18" s="80"/>
      <c r="K18" s="80"/>
      <c r="L18" s="80"/>
      <c r="M18" s="80"/>
      <c r="N18" s="80"/>
      <c r="O18" s="80"/>
      <c r="P18" s="80"/>
      <c r="Q18" s="80"/>
      <c r="R18" s="80"/>
      <c r="S18" s="80"/>
      <c r="T18" s="80"/>
      <c r="U18" s="80"/>
      <c r="V18" s="80"/>
      <c r="W18" s="80"/>
      <c r="X18" s="80"/>
      <c r="Y18" s="80"/>
      <c r="Z18" s="81"/>
    </row>
    <row r="19" spans="1:28" s="68" customFormat="1" ht="15.75" hidden="1" customHeight="1">
      <c r="A19" s="58"/>
      <c r="B19" s="74"/>
      <c r="C19" s="75"/>
      <c r="D19" s="76"/>
      <c r="E19" s="76"/>
      <c r="F19" s="76"/>
      <c r="G19" s="76"/>
      <c r="H19" s="76"/>
      <c r="I19" s="80"/>
      <c r="J19" s="80"/>
      <c r="K19" s="80"/>
      <c r="L19" s="80"/>
      <c r="M19" s="80"/>
      <c r="N19" s="80"/>
      <c r="O19" s="80"/>
      <c r="P19" s="80"/>
      <c r="Q19" s="80"/>
      <c r="R19" s="80"/>
      <c r="S19" s="80"/>
      <c r="T19" s="80"/>
      <c r="U19" s="80"/>
      <c r="V19" s="80"/>
      <c r="W19" s="80"/>
      <c r="X19" s="80"/>
      <c r="Y19" s="80"/>
      <c r="Z19" s="81"/>
    </row>
    <row r="20" spans="1:28" s="68" customFormat="1" ht="20.100000000000001" customHeight="1">
      <c r="A20" s="58">
        <f>IF(ISBLANK($I20), 1001, 0)</f>
        <v>1001</v>
      </c>
      <c r="B20" s="74"/>
      <c r="C20" s="82"/>
      <c r="D20" s="83">
        <v>1</v>
      </c>
      <c r="E20" s="63" t="s">
        <v>0</v>
      </c>
      <c r="F20" s="63"/>
      <c r="G20" s="63"/>
      <c r="H20" s="63"/>
      <c r="I20" s="253"/>
      <c r="J20" s="254"/>
      <c r="K20" s="254"/>
      <c r="L20" s="254"/>
      <c r="M20" s="254"/>
      <c r="N20" s="84"/>
      <c r="O20" s="84"/>
      <c r="P20" s="84"/>
      <c r="Q20" s="84"/>
      <c r="R20" s="84"/>
      <c r="S20" s="84"/>
      <c r="T20" s="84"/>
      <c r="U20" s="84"/>
      <c r="V20" s="84"/>
      <c r="W20" s="84"/>
      <c r="X20" s="84"/>
      <c r="Y20" s="84"/>
      <c r="Z20" s="85"/>
    </row>
    <row r="21" spans="1:28" s="68" customFormat="1" ht="20.100000000000001" customHeight="1">
      <c r="A21" s="58"/>
      <c r="B21" s="74"/>
      <c r="C21" s="82"/>
      <c r="D21" s="83"/>
      <c r="E21" s="84"/>
      <c r="F21" s="84"/>
      <c r="G21" s="84"/>
      <c r="H21" s="84"/>
      <c r="I21" s="86"/>
      <c r="J21" s="213" t="s">
        <v>250</v>
      </c>
      <c r="K21" s="213"/>
      <c r="L21" s="213"/>
      <c r="M21" s="213"/>
      <c r="N21" s="213"/>
      <c r="O21" s="213"/>
      <c r="P21" s="213"/>
      <c r="Q21" s="213"/>
      <c r="R21" s="213"/>
      <c r="S21" s="213"/>
      <c r="T21" s="213"/>
      <c r="U21" s="213"/>
      <c r="V21" s="213"/>
      <c r="W21" s="213"/>
      <c r="X21" s="213"/>
      <c r="Y21" s="213"/>
      <c r="Z21" s="85"/>
    </row>
    <row r="22" spans="1:28" s="68" customFormat="1" ht="20.100000000000001" customHeight="1">
      <c r="A22" s="58">
        <f>IF(AND(I22&lt;&gt;"", OR(ISERROR(FIND("@"&amp;LEFT(I22,3)&amp;"@", 都道府県3))=FALSE, ISERROR(FIND("@"&amp;LEFT(I22,4)&amp;"@",都道府県4))=FALSE))=FALSE, 1001, 0)</f>
        <v>1001</v>
      </c>
      <c r="B22" s="74"/>
      <c r="C22" s="82"/>
      <c r="D22" s="83">
        <v>2</v>
      </c>
      <c r="E22" s="63" t="s">
        <v>1</v>
      </c>
      <c r="F22" s="63"/>
      <c r="G22" s="63"/>
      <c r="H22" s="63"/>
      <c r="I22" s="255"/>
      <c r="J22" s="255"/>
      <c r="K22" s="255"/>
      <c r="L22" s="255"/>
      <c r="M22" s="255"/>
      <c r="N22" s="255"/>
      <c r="O22" s="255"/>
      <c r="P22" s="255"/>
      <c r="Q22" s="255"/>
      <c r="R22" s="255"/>
      <c r="S22" s="255"/>
      <c r="T22" s="255"/>
      <c r="U22" s="255"/>
      <c r="V22" s="255"/>
      <c r="W22" s="255"/>
      <c r="X22" s="255"/>
      <c r="Y22" s="255"/>
      <c r="Z22" s="85"/>
      <c r="AB22" s="87" t="b">
        <f>OR(COUNTIF(I22,"高知県*"))</f>
        <v>0</v>
      </c>
    </row>
    <row r="23" spans="1:28" s="68" customFormat="1" ht="20.100000000000001" customHeight="1">
      <c r="A23" s="58"/>
      <c r="B23" s="74"/>
      <c r="C23" s="82"/>
      <c r="D23" s="83"/>
      <c r="E23" s="84"/>
      <c r="F23" s="84"/>
      <c r="G23" s="84"/>
      <c r="H23" s="84"/>
      <c r="I23" s="86"/>
      <c r="J23" s="213" t="s">
        <v>96</v>
      </c>
      <c r="K23" s="213"/>
      <c r="L23" s="213"/>
      <c r="M23" s="213"/>
      <c r="N23" s="213"/>
      <c r="O23" s="213"/>
      <c r="P23" s="213"/>
      <c r="Q23" s="213"/>
      <c r="R23" s="213"/>
      <c r="S23" s="213"/>
      <c r="T23" s="213"/>
      <c r="U23" s="213"/>
      <c r="V23" s="213"/>
      <c r="W23" s="213"/>
      <c r="X23" s="213"/>
      <c r="Y23" s="213"/>
      <c r="Z23" s="85"/>
    </row>
    <row r="24" spans="1:28" s="68" customFormat="1" ht="20.100000000000001" customHeight="1">
      <c r="A24" s="58">
        <f>IF(ISBLANK($I24), 1001, 0)</f>
        <v>1001</v>
      </c>
      <c r="B24" s="74"/>
      <c r="C24" s="82"/>
      <c r="D24" s="83">
        <v>3</v>
      </c>
      <c r="E24" s="63" t="s">
        <v>2</v>
      </c>
      <c r="F24" s="63"/>
      <c r="G24" s="63"/>
      <c r="H24" s="63"/>
      <c r="I24" s="248"/>
      <c r="J24" s="248"/>
      <c r="K24" s="248"/>
      <c r="L24" s="248"/>
      <c r="M24" s="248"/>
      <c r="N24" s="248"/>
      <c r="O24" s="248"/>
      <c r="P24" s="248"/>
      <c r="Q24" s="248"/>
      <c r="R24" s="248"/>
      <c r="S24" s="248"/>
      <c r="T24" s="248"/>
      <c r="U24" s="248"/>
      <c r="V24" s="248"/>
      <c r="W24" s="248"/>
      <c r="X24" s="248"/>
      <c r="Y24" s="248"/>
      <c r="Z24" s="85"/>
    </row>
    <row r="25" spans="1:28" s="68" customFormat="1" ht="20.100000000000001" customHeight="1">
      <c r="A25" s="58"/>
      <c r="B25" s="74"/>
      <c r="C25" s="88"/>
      <c r="D25" s="80"/>
      <c r="E25" s="84"/>
      <c r="F25" s="84"/>
      <c r="G25" s="84"/>
      <c r="H25" s="84"/>
      <c r="I25" s="86"/>
      <c r="J25" s="213" t="s">
        <v>233</v>
      </c>
      <c r="K25" s="213"/>
      <c r="L25" s="213"/>
      <c r="M25" s="213"/>
      <c r="N25" s="213"/>
      <c r="O25" s="213"/>
      <c r="P25" s="213"/>
      <c r="Q25" s="213"/>
      <c r="R25" s="213"/>
      <c r="S25" s="213"/>
      <c r="T25" s="213"/>
      <c r="U25" s="213"/>
      <c r="V25" s="213"/>
      <c r="W25" s="213"/>
      <c r="X25" s="213"/>
      <c r="Y25" s="213"/>
      <c r="Z25" s="85"/>
    </row>
    <row r="26" spans="1:28" s="68" customFormat="1" ht="20.100000000000001" customHeight="1">
      <c r="A26" s="58">
        <f>IF(ISBLANK($I26), 1001, 0)</f>
        <v>1001</v>
      </c>
      <c r="B26" s="74"/>
      <c r="C26" s="82"/>
      <c r="D26" s="83">
        <v>4</v>
      </c>
      <c r="E26" s="63" t="s">
        <v>3</v>
      </c>
      <c r="F26" s="63"/>
      <c r="G26" s="63"/>
      <c r="H26" s="63"/>
      <c r="I26" s="248"/>
      <c r="J26" s="248"/>
      <c r="K26" s="248"/>
      <c r="L26" s="248"/>
      <c r="M26" s="248"/>
      <c r="N26" s="248"/>
      <c r="O26" s="248"/>
      <c r="P26" s="248"/>
      <c r="Q26" s="248"/>
      <c r="R26" s="248"/>
      <c r="S26" s="248"/>
      <c r="T26" s="248"/>
      <c r="U26" s="248"/>
      <c r="V26" s="248"/>
      <c r="W26" s="248"/>
      <c r="X26" s="248"/>
      <c r="Y26" s="248"/>
      <c r="Z26" s="85"/>
    </row>
    <row r="27" spans="1:28" s="68" customFormat="1" ht="20.100000000000001" customHeight="1">
      <c r="A27" s="58"/>
      <c r="B27" s="74"/>
      <c r="C27" s="88"/>
      <c r="D27" s="80"/>
      <c r="E27" s="84"/>
      <c r="F27" s="84"/>
      <c r="G27" s="84"/>
      <c r="H27" s="84"/>
      <c r="I27" s="86"/>
      <c r="J27" s="213" t="s">
        <v>221</v>
      </c>
      <c r="K27" s="213"/>
      <c r="L27" s="213"/>
      <c r="M27" s="213"/>
      <c r="N27" s="213"/>
      <c r="O27" s="213"/>
      <c r="P27" s="213"/>
      <c r="Q27" s="213"/>
      <c r="R27" s="213"/>
      <c r="S27" s="213"/>
      <c r="T27" s="213"/>
      <c r="U27" s="213"/>
      <c r="V27" s="213"/>
      <c r="W27" s="213"/>
      <c r="X27" s="213"/>
      <c r="Y27" s="213"/>
      <c r="Z27" s="89"/>
    </row>
    <row r="28" spans="1:28" s="68" customFormat="1" ht="20.100000000000001" customHeight="1">
      <c r="A28" s="58">
        <f>IF(ISBLANK($I28), 1001, 0)</f>
        <v>1001</v>
      </c>
      <c r="B28" s="74"/>
      <c r="C28" s="82"/>
      <c r="D28" s="83">
        <v>5</v>
      </c>
      <c r="E28" s="63" t="s">
        <v>59</v>
      </c>
      <c r="F28" s="63"/>
      <c r="G28" s="63"/>
      <c r="H28" s="63"/>
      <c r="I28" s="248"/>
      <c r="J28" s="248"/>
      <c r="K28" s="248"/>
      <c r="L28" s="248"/>
      <c r="M28" s="248"/>
      <c r="N28" s="248"/>
      <c r="O28" s="248"/>
      <c r="P28" s="248"/>
      <c r="Q28" s="248"/>
      <c r="R28" s="248"/>
      <c r="S28" s="248"/>
      <c r="T28" s="248"/>
      <c r="U28" s="248"/>
      <c r="V28" s="248"/>
      <c r="W28" s="248"/>
      <c r="X28" s="248"/>
      <c r="Y28" s="248"/>
      <c r="Z28" s="85"/>
    </row>
    <row r="29" spans="1:28" s="68" customFormat="1" ht="20.100000000000001" customHeight="1">
      <c r="A29" s="58"/>
      <c r="B29" s="74"/>
      <c r="C29" s="88"/>
      <c r="D29" s="80"/>
      <c r="E29" s="84"/>
      <c r="F29" s="84"/>
      <c r="G29" s="84"/>
      <c r="H29" s="84"/>
      <c r="I29" s="86"/>
      <c r="J29" s="213" t="s">
        <v>69</v>
      </c>
      <c r="K29" s="213"/>
      <c r="L29" s="213"/>
      <c r="M29" s="213"/>
      <c r="N29" s="213"/>
      <c r="O29" s="213"/>
      <c r="P29" s="213"/>
      <c r="Q29" s="213"/>
      <c r="R29" s="213"/>
      <c r="S29" s="213"/>
      <c r="T29" s="213"/>
      <c r="U29" s="213"/>
      <c r="V29" s="213"/>
      <c r="W29" s="213"/>
      <c r="X29" s="213"/>
      <c r="Y29" s="213"/>
      <c r="Z29" s="89"/>
    </row>
    <row r="30" spans="1:28" s="68" customFormat="1" ht="20.100000000000001" customHeight="1">
      <c r="A30" s="58">
        <f>IF(ISBLANK($I30), 1001, 0)</f>
        <v>1001</v>
      </c>
      <c r="B30" s="74"/>
      <c r="C30" s="82"/>
      <c r="D30" s="83">
        <v>6</v>
      </c>
      <c r="E30" s="63" t="s">
        <v>4</v>
      </c>
      <c r="F30" s="63"/>
      <c r="G30" s="63"/>
      <c r="H30" s="63"/>
      <c r="I30" s="256"/>
      <c r="J30" s="256"/>
      <c r="K30" s="256"/>
      <c r="L30" s="256"/>
      <c r="M30" s="256"/>
      <c r="N30" s="256"/>
      <c r="O30" s="256"/>
      <c r="P30" s="256"/>
      <c r="Q30" s="256"/>
      <c r="R30" s="256"/>
      <c r="S30" s="256"/>
      <c r="T30" s="256"/>
      <c r="U30" s="256"/>
      <c r="V30" s="256"/>
      <c r="W30" s="256"/>
      <c r="X30" s="256"/>
      <c r="Y30" s="256"/>
      <c r="Z30" s="85"/>
    </row>
    <row r="31" spans="1:28" s="68" customFormat="1" ht="20.100000000000001" customHeight="1">
      <c r="A31" s="58"/>
      <c r="B31" s="74"/>
      <c r="C31" s="88"/>
      <c r="D31" s="80"/>
      <c r="E31" s="84"/>
      <c r="F31" s="84"/>
      <c r="G31" s="84"/>
      <c r="H31" s="84"/>
      <c r="I31" s="86"/>
      <c r="J31" s="213" t="s">
        <v>12</v>
      </c>
      <c r="K31" s="213"/>
      <c r="L31" s="213"/>
      <c r="M31" s="213"/>
      <c r="N31" s="213"/>
      <c r="O31" s="213"/>
      <c r="P31" s="213"/>
      <c r="Q31" s="213"/>
      <c r="R31" s="213"/>
      <c r="S31" s="213"/>
      <c r="T31" s="213"/>
      <c r="U31" s="213"/>
      <c r="V31" s="213"/>
      <c r="W31" s="213"/>
      <c r="X31" s="213"/>
      <c r="Y31" s="213"/>
      <c r="Z31" s="89"/>
    </row>
    <row r="32" spans="1:28" s="68" customFormat="1" ht="20.100000000000001" customHeight="1">
      <c r="A32" s="58">
        <f>IF(ISBLANK($I32), 1001, 0)</f>
        <v>1001</v>
      </c>
      <c r="B32" s="74"/>
      <c r="C32" s="82"/>
      <c r="D32" s="83">
        <v>7</v>
      </c>
      <c r="E32" s="63" t="s">
        <v>5</v>
      </c>
      <c r="F32" s="63"/>
      <c r="G32" s="63"/>
      <c r="H32" s="63"/>
      <c r="I32" s="248"/>
      <c r="J32" s="248"/>
      <c r="K32" s="248"/>
      <c r="L32" s="248"/>
      <c r="M32" s="248"/>
      <c r="N32" s="248"/>
      <c r="O32" s="248"/>
      <c r="P32" s="248"/>
      <c r="Q32" s="248"/>
      <c r="R32" s="248"/>
      <c r="S32" s="248"/>
      <c r="T32" s="248"/>
      <c r="U32" s="248"/>
      <c r="V32" s="248"/>
      <c r="W32" s="248"/>
      <c r="X32" s="248"/>
      <c r="Y32" s="248"/>
      <c r="Z32" s="85"/>
    </row>
    <row r="33" spans="1:26" s="68" customFormat="1" ht="20.100000000000001" customHeight="1">
      <c r="A33" s="58"/>
      <c r="B33" s="74"/>
      <c r="C33" s="88"/>
      <c r="D33" s="80"/>
      <c r="E33" s="84"/>
      <c r="F33" s="84"/>
      <c r="G33" s="84"/>
      <c r="H33" s="84"/>
      <c r="I33" s="86"/>
      <c r="J33" s="213" t="s">
        <v>13</v>
      </c>
      <c r="K33" s="213"/>
      <c r="L33" s="213"/>
      <c r="M33" s="213"/>
      <c r="N33" s="213"/>
      <c r="O33" s="213"/>
      <c r="P33" s="213"/>
      <c r="Q33" s="213"/>
      <c r="R33" s="213"/>
      <c r="S33" s="213"/>
      <c r="T33" s="213"/>
      <c r="U33" s="213"/>
      <c r="V33" s="213"/>
      <c r="W33" s="213"/>
      <c r="X33" s="213"/>
      <c r="Y33" s="213"/>
      <c r="Z33" s="85"/>
    </row>
    <row r="34" spans="1:26" s="68" customFormat="1" ht="20.100000000000001" customHeight="1">
      <c r="A34" s="58">
        <f>IF(NOT(AND(I34&lt;&gt;"",ISNUMBER(VALUE(SUBSTITUTE(I34,"-",""))))), 1001, 0)</f>
        <v>1001</v>
      </c>
      <c r="B34" s="74"/>
      <c r="C34" s="82"/>
      <c r="D34" s="83">
        <v>8</v>
      </c>
      <c r="E34" s="63" t="s">
        <v>6</v>
      </c>
      <c r="F34" s="63"/>
      <c r="G34" s="63"/>
      <c r="H34" s="63"/>
      <c r="I34" s="248"/>
      <c r="J34" s="248"/>
      <c r="K34" s="248"/>
      <c r="L34" s="248"/>
      <c r="M34" s="248"/>
      <c r="N34" s="84"/>
      <c r="O34" s="84"/>
      <c r="P34" s="84"/>
      <c r="Q34" s="84"/>
      <c r="R34" s="84"/>
      <c r="S34" s="84"/>
      <c r="T34" s="84"/>
      <c r="U34" s="84"/>
      <c r="V34" s="84"/>
      <c r="W34" s="84"/>
      <c r="X34" s="84"/>
      <c r="Y34" s="84"/>
      <c r="Z34" s="85"/>
    </row>
    <row r="35" spans="1:26" s="68" customFormat="1" ht="20.100000000000001" customHeight="1">
      <c r="A35" s="58"/>
      <c r="B35" s="74"/>
      <c r="C35" s="88"/>
      <c r="D35" s="80"/>
      <c r="E35" s="84"/>
      <c r="F35" s="84"/>
      <c r="G35" s="84"/>
      <c r="H35" s="84"/>
      <c r="I35" s="86"/>
      <c r="J35" s="214" t="s">
        <v>220</v>
      </c>
      <c r="K35" s="213"/>
      <c r="L35" s="213"/>
      <c r="M35" s="213"/>
      <c r="N35" s="213"/>
      <c r="O35" s="213"/>
      <c r="P35" s="213"/>
      <c r="Q35" s="213"/>
      <c r="R35" s="213"/>
      <c r="S35" s="213"/>
      <c r="T35" s="213"/>
      <c r="U35" s="213"/>
      <c r="V35" s="213"/>
      <c r="W35" s="213"/>
      <c r="X35" s="213"/>
      <c r="Y35" s="213"/>
      <c r="Z35" s="85"/>
    </row>
    <row r="36" spans="1:26" s="68" customFormat="1" ht="20.100000000000001" customHeight="1">
      <c r="A36" s="58">
        <f>IF(NOT(AND(I36&lt;&gt;"",ISNUMBER(VALUE(SUBSTITUTE(I36,"-",""))))), 1001, 0)</f>
        <v>1001</v>
      </c>
      <c r="B36" s="74"/>
      <c r="C36" s="82"/>
      <c r="D36" s="83">
        <v>9</v>
      </c>
      <c r="E36" s="63" t="s">
        <v>7</v>
      </c>
      <c r="F36" s="63"/>
      <c r="G36" s="63"/>
      <c r="H36" s="63"/>
      <c r="I36" s="248"/>
      <c r="J36" s="254"/>
      <c r="K36" s="254"/>
      <c r="L36" s="254"/>
      <c r="M36" s="254"/>
      <c r="N36" s="84"/>
      <c r="O36" s="84"/>
      <c r="P36" s="84"/>
      <c r="Q36" s="84"/>
      <c r="R36" s="84"/>
      <c r="S36" s="84"/>
      <c r="T36" s="84"/>
      <c r="U36" s="84"/>
      <c r="V36" s="84"/>
      <c r="W36" s="84"/>
      <c r="X36" s="84"/>
      <c r="Y36" s="84"/>
      <c r="Z36" s="85"/>
    </row>
    <row r="37" spans="1:26" s="68" customFormat="1" ht="20.100000000000001" customHeight="1">
      <c r="A37" s="58"/>
      <c r="B37" s="74"/>
      <c r="C37" s="88"/>
      <c r="D37" s="80"/>
      <c r="E37" s="84"/>
      <c r="F37" s="84"/>
      <c r="G37" s="84"/>
      <c r="H37" s="84"/>
      <c r="I37" s="86"/>
      <c r="J37" s="214" t="s">
        <v>234</v>
      </c>
      <c r="K37" s="213"/>
      <c r="L37" s="213"/>
      <c r="M37" s="213"/>
      <c r="N37" s="213"/>
      <c r="O37" s="213"/>
      <c r="P37" s="213"/>
      <c r="Q37" s="213"/>
      <c r="R37" s="213"/>
      <c r="S37" s="213"/>
      <c r="T37" s="213"/>
      <c r="U37" s="213"/>
      <c r="V37" s="213"/>
      <c r="W37" s="213"/>
      <c r="X37" s="213"/>
      <c r="Y37" s="213"/>
      <c r="Z37" s="85"/>
    </row>
    <row r="38" spans="1:26" s="68" customFormat="1" ht="20.100000000000001" customHeight="1">
      <c r="A38" s="58">
        <f>IF(ISBLANK($I38), 1001, 0)</f>
        <v>1001</v>
      </c>
      <c r="B38" s="74"/>
      <c r="C38" s="82"/>
      <c r="D38" s="83">
        <v>10</v>
      </c>
      <c r="E38" s="63" t="s">
        <v>10</v>
      </c>
      <c r="F38" s="63"/>
      <c r="G38" s="63"/>
      <c r="H38" s="63"/>
      <c r="I38" s="248"/>
      <c r="J38" s="248"/>
      <c r="K38" s="248"/>
      <c r="L38" s="248"/>
      <c r="M38" s="248"/>
      <c r="N38" s="248"/>
      <c r="O38" s="248"/>
      <c r="P38" s="248"/>
      <c r="Q38" s="248"/>
      <c r="R38" s="248"/>
      <c r="S38" s="248"/>
      <c r="T38" s="248"/>
      <c r="U38" s="248"/>
      <c r="V38" s="248"/>
      <c r="W38" s="248"/>
      <c r="X38" s="248"/>
      <c r="Y38" s="248"/>
      <c r="Z38" s="85"/>
    </row>
    <row r="39" spans="1:26" s="68" customFormat="1" ht="20.100000000000001" customHeight="1">
      <c r="A39" s="58"/>
      <c r="B39" s="74"/>
      <c r="C39" s="88"/>
      <c r="D39" s="80"/>
      <c r="E39" s="80"/>
      <c r="F39" s="80"/>
      <c r="G39" s="80"/>
      <c r="H39" s="80"/>
      <c r="I39" s="86"/>
      <c r="J39" s="213" t="s">
        <v>248</v>
      </c>
      <c r="K39" s="213"/>
      <c r="L39" s="213"/>
      <c r="M39" s="213"/>
      <c r="N39" s="213"/>
      <c r="O39" s="213"/>
      <c r="P39" s="213"/>
      <c r="Q39" s="213"/>
      <c r="R39" s="213"/>
      <c r="S39" s="213"/>
      <c r="T39" s="213"/>
      <c r="U39" s="213"/>
      <c r="V39" s="213"/>
      <c r="W39" s="213"/>
      <c r="X39" s="213"/>
      <c r="Y39" s="213"/>
      <c r="Z39" s="85"/>
    </row>
    <row r="40" spans="1:26" s="68" customFormat="1" ht="20.100000000000001" customHeight="1">
      <c r="A40" s="58">
        <f>IF(AND($I40&lt;&gt;"一致する", $I40&lt;&gt;"一致しない"), 1001, 0)</f>
        <v>0</v>
      </c>
      <c r="B40" s="74"/>
      <c r="C40" s="82"/>
      <c r="D40" s="83">
        <v>11</v>
      </c>
      <c r="E40" s="63" t="s">
        <v>206</v>
      </c>
      <c r="F40" s="63"/>
      <c r="G40" s="63"/>
      <c r="H40" s="63"/>
      <c r="I40" s="248" t="s">
        <v>225</v>
      </c>
      <c r="J40" s="257"/>
      <c r="K40" s="257"/>
      <c r="L40" s="257"/>
      <c r="M40" s="257"/>
      <c r="N40" s="90"/>
      <c r="O40" s="90"/>
      <c r="P40" s="90"/>
      <c r="Q40" s="90"/>
      <c r="R40" s="90"/>
      <c r="S40" s="90"/>
      <c r="T40" s="90"/>
      <c r="U40" s="90"/>
      <c r="V40" s="91"/>
      <c r="W40" s="91"/>
      <c r="X40" s="91"/>
      <c r="Z40" s="92"/>
    </row>
    <row r="41" spans="1:26" s="68" customFormat="1" ht="20.100000000000001" customHeight="1">
      <c r="A41" s="58"/>
      <c r="B41" s="74"/>
      <c r="C41" s="88"/>
      <c r="D41" s="80"/>
      <c r="E41" s="84"/>
      <c r="F41" s="84"/>
      <c r="G41" s="84"/>
      <c r="H41" s="84"/>
      <c r="I41" s="93"/>
      <c r="J41" s="94" t="s">
        <v>230</v>
      </c>
      <c r="K41" s="213"/>
      <c r="L41" s="213"/>
      <c r="M41" s="213"/>
      <c r="N41" s="213"/>
      <c r="O41" s="213"/>
      <c r="P41" s="213"/>
      <c r="Q41" s="213"/>
      <c r="R41" s="213"/>
      <c r="S41" s="213"/>
      <c r="T41" s="213"/>
      <c r="U41" s="213"/>
      <c r="V41" s="213"/>
      <c r="W41" s="213"/>
      <c r="X41" s="213"/>
      <c r="Y41" s="213"/>
      <c r="Z41" s="92"/>
    </row>
    <row r="42" spans="1:26" s="68" customFormat="1" ht="20.100000000000001" customHeight="1">
      <c r="A42" s="58"/>
      <c r="B42" s="74"/>
      <c r="C42" s="95"/>
      <c r="D42" s="96"/>
      <c r="E42" s="97"/>
      <c r="F42" s="97"/>
      <c r="G42" s="97"/>
      <c r="H42" s="97"/>
      <c r="I42" s="98"/>
      <c r="J42" s="99"/>
      <c r="K42" s="99"/>
      <c r="L42" s="99"/>
      <c r="M42" s="99"/>
      <c r="N42" s="99"/>
      <c r="O42" s="99"/>
      <c r="P42" s="99"/>
      <c r="Q42" s="99"/>
      <c r="R42" s="99"/>
      <c r="S42" s="99"/>
      <c r="T42" s="99"/>
      <c r="U42" s="99"/>
      <c r="V42" s="99"/>
      <c r="W42" s="99"/>
      <c r="X42" s="99"/>
      <c r="Y42" s="99"/>
      <c r="Z42" s="100"/>
    </row>
    <row r="43" spans="1:26" s="68" customFormat="1" ht="20.100000000000001" customHeight="1">
      <c r="A43" s="58"/>
      <c r="B43" s="74"/>
      <c r="C43" s="80"/>
      <c r="D43" s="80"/>
      <c r="E43" s="80"/>
      <c r="F43" s="80"/>
      <c r="G43" s="80"/>
      <c r="H43" s="80"/>
      <c r="I43" s="101"/>
      <c r="J43" s="101"/>
      <c r="K43" s="101"/>
      <c r="L43" s="101"/>
      <c r="M43" s="101"/>
      <c r="N43" s="101"/>
      <c r="O43" s="101"/>
      <c r="P43" s="101"/>
      <c r="Q43" s="101"/>
      <c r="R43" s="101"/>
      <c r="S43" s="101"/>
      <c r="T43" s="101"/>
      <c r="U43" s="101"/>
      <c r="V43" s="101"/>
      <c r="W43" s="101"/>
      <c r="X43" s="101"/>
      <c r="Y43" s="101"/>
      <c r="Z43" s="80"/>
    </row>
    <row r="44" spans="1:26" s="68" customFormat="1" ht="15.75" hidden="1" customHeight="1">
      <c r="A44" s="58"/>
      <c r="B44" s="74"/>
      <c r="C44" s="80"/>
      <c r="D44" s="80"/>
      <c r="E44" s="80"/>
      <c r="F44" s="80"/>
      <c r="G44" s="80"/>
      <c r="H44" s="80"/>
      <c r="I44" s="101"/>
      <c r="J44" s="101"/>
      <c r="K44" s="101"/>
      <c r="L44" s="101"/>
      <c r="M44" s="101"/>
      <c r="N44" s="101"/>
      <c r="O44" s="101"/>
      <c r="P44" s="101"/>
      <c r="Q44" s="101"/>
      <c r="R44" s="101"/>
      <c r="S44" s="101"/>
      <c r="T44" s="101"/>
      <c r="U44" s="101"/>
      <c r="V44" s="101"/>
      <c r="W44" s="101"/>
      <c r="X44" s="101"/>
      <c r="Y44" s="101"/>
      <c r="Z44" s="80"/>
    </row>
    <row r="45" spans="1:26" s="68" customFormat="1" ht="15.75" hidden="1" customHeight="1">
      <c r="A45" s="58"/>
      <c r="B45" s="74"/>
      <c r="C45" s="80"/>
      <c r="D45" s="80"/>
      <c r="E45" s="80"/>
      <c r="F45" s="80"/>
      <c r="G45" s="80"/>
      <c r="H45" s="80"/>
      <c r="I45" s="101"/>
      <c r="J45" s="101"/>
      <c r="K45" s="101"/>
      <c r="L45" s="101"/>
      <c r="M45" s="101"/>
      <c r="N45" s="101"/>
      <c r="O45" s="101"/>
      <c r="P45" s="101"/>
      <c r="Q45" s="101"/>
      <c r="R45" s="101"/>
      <c r="S45" s="101"/>
      <c r="T45" s="101"/>
      <c r="U45" s="101"/>
      <c r="V45" s="101"/>
      <c r="W45" s="101"/>
      <c r="X45" s="101"/>
      <c r="Y45" s="101"/>
      <c r="Z45" s="80"/>
    </row>
    <row r="46" spans="1:26" s="68" customFormat="1" ht="15.75" hidden="1" customHeight="1">
      <c r="A46" s="58"/>
      <c r="B46" s="74"/>
      <c r="C46" s="80"/>
      <c r="D46" s="80"/>
      <c r="E46" s="80"/>
      <c r="F46" s="80"/>
      <c r="G46" s="80"/>
      <c r="H46" s="80"/>
      <c r="I46" s="101"/>
      <c r="J46" s="101"/>
      <c r="K46" s="101"/>
      <c r="L46" s="101"/>
      <c r="M46" s="101"/>
      <c r="N46" s="101"/>
      <c r="O46" s="101"/>
      <c r="P46" s="101"/>
      <c r="Q46" s="101"/>
      <c r="R46" s="101"/>
      <c r="S46" s="101"/>
      <c r="T46" s="101"/>
      <c r="U46" s="101"/>
      <c r="V46" s="101"/>
      <c r="W46" s="101"/>
      <c r="X46" s="101"/>
      <c r="Y46" s="101"/>
      <c r="Z46" s="80"/>
    </row>
    <row r="47" spans="1:26" s="68" customFormat="1" ht="15.75" hidden="1" customHeight="1">
      <c r="A47" s="58"/>
      <c r="B47" s="74"/>
      <c r="C47" s="80"/>
      <c r="D47" s="80"/>
      <c r="E47" s="80"/>
      <c r="F47" s="80"/>
      <c r="G47" s="80"/>
      <c r="H47" s="80"/>
      <c r="I47" s="101"/>
      <c r="J47" s="101"/>
      <c r="K47" s="101"/>
      <c r="L47" s="101"/>
      <c r="M47" s="101"/>
      <c r="N47" s="101"/>
      <c r="O47" s="101"/>
      <c r="P47" s="101"/>
      <c r="Q47" s="101"/>
      <c r="R47" s="101"/>
      <c r="S47" s="101"/>
      <c r="T47" s="101"/>
      <c r="U47" s="101"/>
      <c r="V47" s="101"/>
      <c r="W47" s="101"/>
      <c r="X47" s="101"/>
      <c r="Y47" s="101"/>
      <c r="Z47" s="80"/>
    </row>
    <row r="48" spans="1:26" s="68" customFormat="1" ht="15.75" hidden="1" customHeight="1">
      <c r="A48" s="58"/>
      <c r="B48" s="74"/>
      <c r="C48" s="80"/>
      <c r="D48" s="80"/>
      <c r="E48" s="80"/>
      <c r="F48" s="80"/>
      <c r="G48" s="80"/>
      <c r="H48" s="80"/>
      <c r="I48" s="101"/>
      <c r="J48" s="101"/>
      <c r="K48" s="101"/>
      <c r="L48" s="101"/>
      <c r="M48" s="101"/>
      <c r="N48" s="101"/>
      <c r="O48" s="101"/>
      <c r="P48" s="101"/>
      <c r="Q48" s="101"/>
      <c r="R48" s="101"/>
      <c r="S48" s="101"/>
      <c r="T48" s="101"/>
      <c r="U48" s="101"/>
      <c r="V48" s="101"/>
      <c r="W48" s="101"/>
      <c r="X48" s="101"/>
      <c r="Y48" s="101"/>
      <c r="Z48" s="80"/>
    </row>
    <row r="49" spans="1:26" s="68" customFormat="1" ht="15.75" hidden="1" customHeight="1">
      <c r="A49" s="58"/>
      <c r="B49" s="74"/>
      <c r="C49" s="80"/>
      <c r="D49" s="80"/>
      <c r="E49" s="80"/>
      <c r="F49" s="80"/>
      <c r="G49" s="80"/>
      <c r="H49" s="80"/>
      <c r="I49" s="101"/>
      <c r="J49" s="101"/>
      <c r="K49" s="101"/>
      <c r="L49" s="101"/>
      <c r="M49" s="101"/>
      <c r="N49" s="101"/>
      <c r="O49" s="101"/>
      <c r="P49" s="101"/>
      <c r="Q49" s="101"/>
      <c r="R49" s="101"/>
      <c r="S49" s="101"/>
      <c r="T49" s="101"/>
      <c r="U49" s="101"/>
      <c r="V49" s="101"/>
      <c r="W49" s="101"/>
      <c r="X49" s="101"/>
      <c r="Y49" s="101"/>
      <c r="Z49" s="80"/>
    </row>
    <row r="50" spans="1:26" s="68" customFormat="1" ht="15.75" hidden="1" customHeight="1">
      <c r="A50" s="58"/>
      <c r="B50" s="74"/>
      <c r="C50" s="80"/>
      <c r="D50" s="80"/>
      <c r="E50" s="80"/>
      <c r="F50" s="80"/>
      <c r="G50" s="80"/>
      <c r="H50" s="80"/>
      <c r="I50" s="101"/>
      <c r="J50" s="101"/>
      <c r="K50" s="101"/>
      <c r="L50" s="101"/>
      <c r="M50" s="101"/>
      <c r="N50" s="101"/>
      <c r="O50" s="101"/>
      <c r="P50" s="101"/>
      <c r="Q50" s="101"/>
      <c r="R50" s="101"/>
      <c r="S50" s="101"/>
      <c r="T50" s="101"/>
      <c r="U50" s="101"/>
      <c r="V50" s="101"/>
      <c r="W50" s="101"/>
      <c r="X50" s="101"/>
      <c r="Y50" s="101"/>
      <c r="Z50" s="80"/>
    </row>
    <row r="51" spans="1:26" s="68" customFormat="1" ht="15.75" hidden="1" customHeight="1">
      <c r="A51" s="58"/>
      <c r="B51" s="74"/>
      <c r="C51" s="80"/>
      <c r="D51" s="80"/>
      <c r="E51" s="80"/>
      <c r="F51" s="80"/>
      <c r="G51" s="80"/>
      <c r="H51" s="80"/>
      <c r="I51" s="101"/>
      <c r="J51" s="101"/>
      <c r="K51" s="101"/>
      <c r="L51" s="101"/>
      <c r="M51" s="101"/>
      <c r="N51" s="101"/>
      <c r="O51" s="101"/>
      <c r="P51" s="101"/>
      <c r="Q51" s="101"/>
      <c r="R51" s="101"/>
      <c r="S51" s="101"/>
      <c r="T51" s="101"/>
      <c r="U51" s="101"/>
      <c r="V51" s="101"/>
      <c r="W51" s="101"/>
      <c r="X51" s="101"/>
      <c r="Y51" s="101"/>
      <c r="Z51" s="80"/>
    </row>
    <row r="52" spans="1:26" s="68" customFormat="1" ht="15.75" hidden="1" customHeight="1">
      <c r="A52" s="58"/>
      <c r="B52" s="74"/>
      <c r="C52" s="80"/>
      <c r="D52" s="80"/>
      <c r="E52" s="80"/>
      <c r="F52" s="80"/>
      <c r="G52" s="80"/>
      <c r="H52" s="80"/>
      <c r="I52" s="101"/>
      <c r="J52" s="101"/>
      <c r="K52" s="101"/>
      <c r="L52" s="101"/>
      <c r="M52" s="101"/>
      <c r="N52" s="101"/>
      <c r="O52" s="101"/>
      <c r="P52" s="101"/>
      <c r="Q52" s="101"/>
      <c r="R52" s="101"/>
      <c r="S52" s="101"/>
      <c r="T52" s="101"/>
      <c r="U52" s="101"/>
      <c r="V52" s="101"/>
      <c r="W52" s="101"/>
      <c r="X52" s="101"/>
      <c r="Y52" s="101"/>
      <c r="Z52" s="80"/>
    </row>
    <row r="53" spans="1:26" s="68" customFormat="1" ht="15.75" hidden="1" customHeight="1">
      <c r="A53" s="58"/>
      <c r="B53" s="74"/>
      <c r="C53" s="80"/>
      <c r="D53" s="80"/>
      <c r="E53" s="80"/>
      <c r="F53" s="80"/>
      <c r="G53" s="80"/>
      <c r="H53" s="80"/>
      <c r="I53" s="101"/>
      <c r="J53" s="101"/>
      <c r="K53" s="101"/>
      <c r="L53" s="101"/>
      <c r="M53" s="101"/>
      <c r="N53" s="101"/>
      <c r="O53" s="101"/>
      <c r="P53" s="101"/>
      <c r="Q53" s="101"/>
      <c r="R53" s="101"/>
      <c r="S53" s="101"/>
      <c r="T53" s="101"/>
      <c r="U53" s="101"/>
      <c r="V53" s="101"/>
      <c r="W53" s="101"/>
      <c r="X53" s="101"/>
      <c r="Y53" s="101"/>
      <c r="Z53" s="80"/>
    </row>
    <row r="54" spans="1:26" s="68" customFormat="1" ht="15.75" hidden="1" customHeight="1">
      <c r="A54" s="58"/>
      <c r="B54" s="74"/>
      <c r="C54" s="80"/>
      <c r="D54" s="80"/>
      <c r="E54" s="80"/>
      <c r="F54" s="80"/>
      <c r="G54" s="80"/>
      <c r="H54" s="80"/>
      <c r="I54" s="101"/>
      <c r="J54" s="101"/>
      <c r="K54" s="101"/>
      <c r="L54" s="101"/>
      <c r="M54" s="101"/>
      <c r="N54" s="101"/>
      <c r="O54" s="101"/>
      <c r="P54" s="101"/>
      <c r="Q54" s="101"/>
      <c r="R54" s="101"/>
      <c r="S54" s="101"/>
      <c r="T54" s="101"/>
      <c r="U54" s="101"/>
      <c r="V54" s="101"/>
      <c r="W54" s="101"/>
      <c r="X54" s="101"/>
      <c r="Y54" s="101"/>
      <c r="Z54" s="80"/>
    </row>
    <row r="55" spans="1:26" s="68" customFormat="1" ht="15.75" hidden="1" customHeight="1">
      <c r="A55" s="58"/>
      <c r="B55" s="74"/>
      <c r="C55" s="80"/>
      <c r="D55" s="80"/>
      <c r="E55" s="80"/>
      <c r="F55" s="80"/>
      <c r="G55" s="80"/>
      <c r="H55" s="80"/>
      <c r="I55" s="101"/>
      <c r="J55" s="101"/>
      <c r="K55" s="101"/>
      <c r="L55" s="101"/>
      <c r="M55" s="101"/>
      <c r="N55" s="101"/>
      <c r="O55" s="101"/>
      <c r="P55" s="101"/>
      <c r="Q55" s="101"/>
      <c r="R55" s="101"/>
      <c r="S55" s="101"/>
      <c r="T55" s="101"/>
      <c r="U55" s="101"/>
      <c r="V55" s="101"/>
      <c r="W55" s="101"/>
      <c r="X55" s="101"/>
      <c r="Y55" s="101"/>
      <c r="Z55" s="80"/>
    </row>
    <row r="56" spans="1:26" s="68" customFormat="1" ht="15.75" hidden="1" customHeight="1">
      <c r="A56" s="58"/>
      <c r="B56" s="74"/>
      <c r="C56" s="80"/>
      <c r="D56" s="80"/>
      <c r="E56" s="80"/>
      <c r="F56" s="80"/>
      <c r="G56" s="80"/>
      <c r="H56" s="80"/>
      <c r="I56" s="101"/>
      <c r="J56" s="101"/>
      <c r="K56" s="101"/>
      <c r="L56" s="101"/>
      <c r="M56" s="101"/>
      <c r="N56" s="101"/>
      <c r="O56" s="101"/>
      <c r="P56" s="101"/>
      <c r="Q56" s="101"/>
      <c r="R56" s="101"/>
      <c r="S56" s="101"/>
      <c r="T56" s="101"/>
      <c r="U56" s="101"/>
      <c r="V56" s="101"/>
      <c r="W56" s="101"/>
      <c r="X56" s="101"/>
      <c r="Y56" s="101"/>
      <c r="Z56" s="80"/>
    </row>
    <row r="57" spans="1:26" s="68" customFormat="1" ht="15.75" hidden="1" customHeight="1">
      <c r="A57" s="58"/>
      <c r="B57" s="74"/>
      <c r="C57" s="80"/>
      <c r="D57" s="80"/>
      <c r="E57" s="80"/>
      <c r="F57" s="80"/>
      <c r="G57" s="80"/>
      <c r="H57" s="80"/>
      <c r="I57" s="101"/>
      <c r="J57" s="101"/>
      <c r="K57" s="101"/>
      <c r="L57" s="101"/>
      <c r="M57" s="101"/>
      <c r="N57" s="101"/>
      <c r="O57" s="101"/>
      <c r="P57" s="101"/>
      <c r="Q57" s="101"/>
      <c r="R57" s="101"/>
      <c r="S57" s="101"/>
      <c r="T57" s="101"/>
      <c r="U57" s="101"/>
      <c r="V57" s="101"/>
      <c r="W57" s="101"/>
      <c r="X57" s="101"/>
      <c r="Y57" s="101"/>
      <c r="Z57" s="80"/>
    </row>
    <row r="58" spans="1:26" s="68" customFormat="1" ht="15.75" hidden="1" customHeight="1">
      <c r="A58" s="58"/>
      <c r="B58" s="74"/>
      <c r="C58" s="80"/>
      <c r="D58" s="80"/>
      <c r="E58" s="80"/>
      <c r="F58" s="80"/>
      <c r="G58" s="80"/>
      <c r="H58" s="80"/>
      <c r="I58" s="101"/>
      <c r="J58" s="101"/>
      <c r="K58" s="101"/>
      <c r="L58" s="101"/>
      <c r="M58" s="101"/>
      <c r="N58" s="101"/>
      <c r="O58" s="101"/>
      <c r="P58" s="101"/>
      <c r="Q58" s="101"/>
      <c r="R58" s="101"/>
      <c r="S58" s="101"/>
      <c r="T58" s="101"/>
      <c r="U58" s="101"/>
      <c r="V58" s="101"/>
      <c r="W58" s="101"/>
      <c r="X58" s="101"/>
      <c r="Y58" s="101"/>
      <c r="Z58" s="80"/>
    </row>
    <row r="59" spans="1:26" s="68" customFormat="1" ht="20.100000000000001" customHeight="1">
      <c r="A59" s="58"/>
      <c r="B59" s="74"/>
      <c r="C59" s="80"/>
      <c r="D59" s="80"/>
      <c r="E59" s="80"/>
      <c r="F59" s="80"/>
      <c r="G59" s="80"/>
      <c r="H59" s="80"/>
      <c r="I59" s="102"/>
      <c r="J59" s="80"/>
      <c r="K59" s="80"/>
      <c r="L59" s="80"/>
      <c r="M59" s="80"/>
      <c r="N59" s="80"/>
      <c r="O59" s="80"/>
      <c r="P59" s="80"/>
      <c r="Q59" s="80"/>
      <c r="R59" s="80"/>
      <c r="S59" s="80"/>
      <c r="T59" s="80"/>
      <c r="U59" s="80"/>
      <c r="V59" s="80"/>
      <c r="W59" s="80"/>
      <c r="X59" s="80"/>
      <c r="Y59" s="80"/>
      <c r="Z59" s="80"/>
    </row>
    <row r="60" spans="1:26" s="68" customFormat="1" ht="20.100000000000001" customHeight="1">
      <c r="A60" s="58"/>
      <c r="B60" s="74"/>
      <c r="C60" s="245" t="s">
        <v>97</v>
      </c>
      <c r="D60" s="246"/>
      <c r="E60" s="246"/>
      <c r="F60" s="246"/>
      <c r="G60" s="246"/>
      <c r="H60" s="247"/>
      <c r="I60" s="103"/>
      <c r="J60" s="104"/>
      <c r="K60" s="104"/>
      <c r="L60" s="104"/>
      <c r="M60" s="104"/>
      <c r="N60" s="104"/>
      <c r="O60" s="104"/>
      <c r="P60" s="104"/>
      <c r="Q60" s="104"/>
      <c r="R60" s="104"/>
      <c r="S60" s="104"/>
      <c r="T60" s="104"/>
      <c r="U60" s="104"/>
      <c r="V60" s="104"/>
      <c r="W60" s="104"/>
      <c r="X60" s="104"/>
      <c r="Y60" s="104"/>
      <c r="Z60" s="104"/>
    </row>
    <row r="61" spans="1:26" s="68" customFormat="1" ht="20.100000000000001" customHeight="1">
      <c r="A61" s="58"/>
      <c r="B61" s="74"/>
      <c r="C61" s="105"/>
      <c r="D61" s="106"/>
      <c r="E61" s="106"/>
      <c r="F61" s="106"/>
      <c r="G61" s="106"/>
      <c r="H61" s="106"/>
      <c r="I61" s="107"/>
      <c r="Z61" s="108"/>
    </row>
    <row r="62" spans="1:26" s="68" customFormat="1" ht="20.100000000000001" customHeight="1">
      <c r="A62" s="58"/>
      <c r="B62" s="74"/>
      <c r="C62" s="105"/>
      <c r="D62" s="109" t="s">
        <v>207</v>
      </c>
      <c r="E62" s="109"/>
      <c r="F62" s="109"/>
      <c r="G62" s="109"/>
      <c r="H62" s="109"/>
      <c r="I62" s="109"/>
      <c r="J62" s="109"/>
      <c r="K62" s="109"/>
      <c r="L62" s="109"/>
      <c r="M62" s="109"/>
      <c r="N62" s="109"/>
      <c r="O62" s="109"/>
      <c r="P62" s="109"/>
      <c r="Q62" s="109"/>
      <c r="R62" s="109"/>
      <c r="S62" s="109"/>
      <c r="T62" s="109"/>
      <c r="U62" s="109"/>
      <c r="V62" s="109"/>
      <c r="W62" s="109"/>
      <c r="X62" s="109"/>
      <c r="Y62" s="109"/>
      <c r="Z62" s="110"/>
    </row>
    <row r="63" spans="1:26" s="68" customFormat="1" ht="20.100000000000001" customHeight="1">
      <c r="A63" s="58">
        <f>IF(AND(I63&lt;&gt;"しない", I63&lt;&gt;"する"), 1001, 0)</f>
        <v>1001</v>
      </c>
      <c r="B63" s="74"/>
      <c r="C63" s="75"/>
      <c r="D63" s="83">
        <v>1</v>
      </c>
      <c r="E63" s="84" t="s">
        <v>98</v>
      </c>
      <c r="F63" s="84"/>
      <c r="G63" s="84"/>
      <c r="H63" s="84"/>
      <c r="I63" s="248"/>
      <c r="J63" s="257"/>
      <c r="K63" s="257"/>
      <c r="L63" s="257"/>
      <c r="M63" s="257"/>
      <c r="N63" s="84"/>
      <c r="O63" s="84"/>
      <c r="P63" s="84"/>
      <c r="Q63" s="84"/>
      <c r="R63" s="84"/>
      <c r="S63" s="84"/>
      <c r="T63" s="84"/>
      <c r="U63" s="84"/>
      <c r="V63" s="80"/>
      <c r="W63" s="80"/>
      <c r="X63" s="80"/>
      <c r="Y63" s="80"/>
      <c r="Z63" s="81"/>
    </row>
    <row r="64" spans="1:26" s="68" customFormat="1" ht="20.100000000000001" customHeight="1">
      <c r="A64" s="58"/>
      <c r="B64" s="74"/>
      <c r="C64" s="75"/>
      <c r="D64" s="80"/>
      <c r="E64" s="84"/>
      <c r="F64" s="84"/>
      <c r="G64" s="84"/>
      <c r="H64" s="84"/>
      <c r="I64" s="93"/>
      <c r="J64" s="213" t="s">
        <v>208</v>
      </c>
      <c r="K64" s="213"/>
      <c r="L64" s="213"/>
      <c r="M64" s="213"/>
      <c r="N64" s="213"/>
      <c r="O64" s="213"/>
      <c r="P64" s="213"/>
      <c r="Q64" s="213"/>
      <c r="R64" s="213"/>
      <c r="S64" s="213"/>
      <c r="T64" s="213"/>
      <c r="U64" s="213"/>
      <c r="V64" s="213"/>
      <c r="W64" s="213"/>
      <c r="X64" s="213"/>
      <c r="Y64" s="213"/>
      <c r="Z64" s="81"/>
    </row>
    <row r="65" spans="1:26" s="68" customFormat="1" ht="15.75" hidden="1" customHeight="1">
      <c r="A65" s="58"/>
      <c r="B65" s="74"/>
      <c r="C65" s="75"/>
      <c r="D65" s="80"/>
      <c r="E65" s="80"/>
      <c r="F65" s="80"/>
      <c r="G65" s="80"/>
      <c r="H65" s="80"/>
      <c r="I65" s="93"/>
      <c r="J65" s="111"/>
      <c r="K65" s="111"/>
      <c r="L65" s="111"/>
      <c r="M65" s="111"/>
      <c r="N65" s="111"/>
      <c r="O65" s="111"/>
      <c r="P65" s="111"/>
      <c r="Q65" s="111"/>
      <c r="R65" s="111"/>
      <c r="S65" s="111"/>
      <c r="T65" s="111"/>
      <c r="U65" s="111"/>
      <c r="V65" s="111"/>
      <c r="W65" s="111"/>
      <c r="X65" s="111"/>
      <c r="Y65" s="111"/>
      <c r="Z65" s="81"/>
    </row>
    <row r="66" spans="1:26" s="68" customFormat="1" ht="15.75" hidden="1" customHeight="1">
      <c r="A66" s="58"/>
      <c r="B66" s="74"/>
      <c r="C66" s="75"/>
      <c r="D66" s="80"/>
      <c r="E66" s="80"/>
      <c r="F66" s="80"/>
      <c r="G66" s="80"/>
      <c r="H66" s="80"/>
      <c r="I66" s="93"/>
      <c r="J66" s="111"/>
      <c r="K66" s="111"/>
      <c r="L66" s="111"/>
      <c r="M66" s="111"/>
      <c r="N66" s="111"/>
      <c r="O66" s="111"/>
      <c r="P66" s="111"/>
      <c r="Q66" s="111"/>
      <c r="R66" s="111"/>
      <c r="S66" s="111"/>
      <c r="T66" s="111"/>
      <c r="U66" s="111"/>
      <c r="V66" s="111"/>
      <c r="W66" s="111"/>
      <c r="X66" s="111"/>
      <c r="Y66" s="111"/>
      <c r="Z66" s="81"/>
    </row>
    <row r="67" spans="1:26" s="68" customFormat="1" ht="15.75" hidden="1" customHeight="1">
      <c r="A67" s="58"/>
      <c r="B67" s="74"/>
      <c r="C67" s="75"/>
      <c r="D67" s="80"/>
      <c r="E67" s="80"/>
      <c r="F67" s="80"/>
      <c r="G67" s="80"/>
      <c r="H67" s="80"/>
      <c r="I67" s="112"/>
      <c r="J67" s="111"/>
      <c r="K67" s="111"/>
      <c r="L67" s="111"/>
      <c r="M67" s="111"/>
      <c r="N67" s="111"/>
      <c r="O67" s="111"/>
      <c r="P67" s="111"/>
      <c r="Q67" s="111"/>
      <c r="R67" s="111"/>
      <c r="S67" s="111"/>
      <c r="T67" s="111"/>
      <c r="U67" s="111"/>
      <c r="V67" s="111"/>
      <c r="W67" s="111"/>
      <c r="X67" s="111"/>
      <c r="Y67" s="111"/>
      <c r="Z67" s="81"/>
    </row>
    <row r="68" spans="1:26" s="68" customFormat="1" ht="15.75" hidden="1" customHeight="1">
      <c r="A68" s="58"/>
      <c r="B68" s="74"/>
      <c r="C68" s="75"/>
      <c r="D68" s="80"/>
      <c r="E68" s="80"/>
      <c r="F68" s="80"/>
      <c r="G68" s="80"/>
      <c r="H68" s="80"/>
      <c r="I68" s="93"/>
      <c r="J68" s="111"/>
      <c r="K68" s="111"/>
      <c r="L68" s="111"/>
      <c r="M68" s="111"/>
      <c r="N68" s="111"/>
      <c r="O68" s="111"/>
      <c r="P68" s="111"/>
      <c r="Q68" s="111"/>
      <c r="R68" s="111"/>
      <c r="S68" s="111"/>
      <c r="T68" s="111"/>
      <c r="U68" s="111"/>
      <c r="V68" s="111"/>
      <c r="W68" s="111"/>
      <c r="X68" s="111"/>
      <c r="Y68" s="111"/>
      <c r="Z68" s="81"/>
    </row>
    <row r="69" spans="1:26" s="68" customFormat="1" ht="20.100000000000001" customHeight="1">
      <c r="A69" s="58">
        <f>IF(OR(AND($I63="する",ISBLANK($I69)),AND($I63="しない",NOT(ISBLANK($I69)))), 1001, 0)</f>
        <v>0</v>
      </c>
      <c r="B69" s="74"/>
      <c r="C69" s="82"/>
      <c r="D69" s="83">
        <v>2</v>
      </c>
      <c r="E69" s="63" t="s">
        <v>0</v>
      </c>
      <c r="F69" s="63"/>
      <c r="G69" s="63"/>
      <c r="H69" s="63"/>
      <c r="I69" s="253"/>
      <c r="J69" s="254"/>
      <c r="K69" s="254"/>
      <c r="L69" s="254"/>
      <c r="M69" s="254"/>
      <c r="N69" s="84"/>
      <c r="O69" s="84"/>
      <c r="P69" s="84"/>
      <c r="Q69" s="84"/>
      <c r="R69" s="84"/>
      <c r="S69" s="84"/>
      <c r="T69" s="84"/>
      <c r="U69" s="84"/>
      <c r="V69" s="84"/>
      <c r="W69" s="84"/>
      <c r="X69" s="84"/>
      <c r="Y69" s="84"/>
      <c r="Z69" s="81"/>
    </row>
    <row r="70" spans="1:26" s="68" customFormat="1" ht="20.100000000000001" customHeight="1">
      <c r="A70" s="58"/>
      <c r="B70" s="74"/>
      <c r="C70" s="82"/>
      <c r="D70" s="83"/>
      <c r="E70" s="84"/>
      <c r="F70" s="84"/>
      <c r="G70" s="84"/>
      <c r="H70" s="84"/>
      <c r="I70" s="86"/>
      <c r="J70" s="213" t="s">
        <v>250</v>
      </c>
      <c r="K70" s="213"/>
      <c r="L70" s="213"/>
      <c r="M70" s="213"/>
      <c r="N70" s="213"/>
      <c r="O70" s="213"/>
      <c r="P70" s="213"/>
      <c r="Q70" s="213"/>
      <c r="R70" s="213"/>
      <c r="S70" s="213"/>
      <c r="T70" s="213"/>
      <c r="U70" s="213"/>
      <c r="V70" s="213"/>
      <c r="W70" s="213"/>
      <c r="X70" s="213"/>
      <c r="Y70" s="213"/>
      <c r="Z70" s="81"/>
    </row>
    <row r="71" spans="1:26" s="68" customFormat="1" ht="20.100000000000001" customHeight="1">
      <c r="A71" s="58">
        <f>IF(OR(AND($I63="する",AND(I71&lt;&gt;"", OR(ISERROR(FIND("@"&amp;LEFT(I71,3)&amp;"@", 都道府県3))=FALSE, ISERROR(FIND("@"&amp;LEFT(I71,4)&amp;"@",都道府県4))=FALSE))=FALSE),AND($I63="しない",NOT(ISBLANK($I71)))), 1001, 0)</f>
        <v>0</v>
      </c>
      <c r="B71" s="74"/>
      <c r="C71" s="82"/>
      <c r="D71" s="83">
        <v>3</v>
      </c>
      <c r="E71" s="63" t="s">
        <v>1</v>
      </c>
      <c r="F71" s="63"/>
      <c r="G71" s="63"/>
      <c r="H71" s="63"/>
      <c r="I71" s="255"/>
      <c r="J71" s="255"/>
      <c r="K71" s="255"/>
      <c r="L71" s="255"/>
      <c r="M71" s="255"/>
      <c r="N71" s="255"/>
      <c r="O71" s="255"/>
      <c r="P71" s="255"/>
      <c r="Q71" s="255"/>
      <c r="R71" s="255"/>
      <c r="S71" s="255"/>
      <c r="T71" s="255"/>
      <c r="U71" s="255"/>
      <c r="V71" s="255"/>
      <c r="W71" s="255"/>
      <c r="X71" s="255"/>
      <c r="Y71" s="255"/>
      <c r="Z71" s="81"/>
    </row>
    <row r="72" spans="1:26" s="68" customFormat="1" ht="20.100000000000001" customHeight="1">
      <c r="A72" s="58"/>
      <c r="B72" s="74"/>
      <c r="C72" s="82"/>
      <c r="D72" s="83"/>
      <c r="E72" s="84"/>
      <c r="F72" s="84"/>
      <c r="G72" s="84"/>
      <c r="H72" s="84"/>
      <c r="I72" s="86"/>
      <c r="J72" s="213" t="s">
        <v>96</v>
      </c>
      <c r="K72" s="213"/>
      <c r="L72" s="213"/>
      <c r="M72" s="213"/>
      <c r="N72" s="213"/>
      <c r="O72" s="213"/>
      <c r="P72" s="213"/>
      <c r="Q72" s="213"/>
      <c r="R72" s="213"/>
      <c r="S72" s="213"/>
      <c r="T72" s="213"/>
      <c r="U72" s="213"/>
      <c r="V72" s="213"/>
      <c r="W72" s="213"/>
      <c r="X72" s="213"/>
      <c r="Y72" s="213"/>
      <c r="Z72" s="81"/>
    </row>
    <row r="73" spans="1:26" s="68" customFormat="1" ht="20.100000000000001" customHeight="1">
      <c r="A73" s="58">
        <f>IF(OR(AND($I63="する",ISBLANK($I73)),AND($I63="しない",NOT(ISBLANK($I73)))), 1001, 0)</f>
        <v>0</v>
      </c>
      <c r="B73" s="74"/>
      <c r="C73" s="82"/>
      <c r="D73" s="83">
        <v>4</v>
      </c>
      <c r="E73" s="63" t="s">
        <v>2</v>
      </c>
      <c r="F73" s="63"/>
      <c r="G73" s="63"/>
      <c r="H73" s="63"/>
      <c r="I73" s="248"/>
      <c r="J73" s="248"/>
      <c r="K73" s="248"/>
      <c r="L73" s="248"/>
      <c r="M73" s="248"/>
      <c r="N73" s="248"/>
      <c r="O73" s="248"/>
      <c r="P73" s="248"/>
      <c r="Q73" s="248"/>
      <c r="R73" s="248"/>
      <c r="S73" s="248"/>
      <c r="T73" s="248"/>
      <c r="U73" s="248"/>
      <c r="V73" s="248"/>
      <c r="W73" s="248"/>
      <c r="X73" s="248"/>
      <c r="Y73" s="248"/>
      <c r="Z73" s="81"/>
    </row>
    <row r="74" spans="1:26" s="68" customFormat="1" ht="30" customHeight="1">
      <c r="A74" s="58"/>
      <c r="B74" s="74"/>
      <c r="C74" s="88"/>
      <c r="D74" s="80"/>
      <c r="E74" s="84"/>
      <c r="F74" s="84"/>
      <c r="G74" s="84"/>
      <c r="H74" s="84"/>
      <c r="I74" s="86"/>
      <c r="J74" s="251" t="s">
        <v>218</v>
      </c>
      <c r="K74" s="281"/>
      <c r="L74" s="281"/>
      <c r="M74" s="281"/>
      <c r="N74" s="281"/>
      <c r="O74" s="281"/>
      <c r="P74" s="281"/>
      <c r="Q74" s="281"/>
      <c r="R74" s="281"/>
      <c r="S74" s="281"/>
      <c r="T74" s="281"/>
      <c r="U74" s="281"/>
      <c r="V74" s="281"/>
      <c r="W74" s="281"/>
      <c r="X74" s="281"/>
      <c r="Y74" s="281"/>
      <c r="Z74" s="81"/>
    </row>
    <row r="75" spans="1:26" s="68" customFormat="1" ht="20.100000000000001" customHeight="1">
      <c r="A75" s="58">
        <f>IF(OR(AND($I63="する",ISBLANK($I75)),AND($I63="しない",NOT(ISBLANK($I75)))), 1001, 0)</f>
        <v>0</v>
      </c>
      <c r="B75" s="74"/>
      <c r="C75" s="82"/>
      <c r="D75" s="83">
        <v>5</v>
      </c>
      <c r="E75" s="63" t="s">
        <v>3</v>
      </c>
      <c r="F75" s="63"/>
      <c r="G75" s="63"/>
      <c r="H75" s="63"/>
      <c r="I75" s="248"/>
      <c r="J75" s="248"/>
      <c r="K75" s="248"/>
      <c r="L75" s="248"/>
      <c r="M75" s="248"/>
      <c r="N75" s="248"/>
      <c r="O75" s="248"/>
      <c r="P75" s="248"/>
      <c r="Q75" s="248"/>
      <c r="R75" s="248"/>
      <c r="S75" s="248"/>
      <c r="T75" s="248"/>
      <c r="U75" s="248"/>
      <c r="V75" s="248"/>
      <c r="W75" s="248"/>
      <c r="X75" s="248"/>
      <c r="Y75" s="248"/>
      <c r="Z75" s="81"/>
    </row>
    <row r="76" spans="1:26" s="68" customFormat="1" ht="30" customHeight="1">
      <c r="A76" s="58"/>
      <c r="B76" s="74"/>
      <c r="C76" s="88"/>
      <c r="D76" s="80"/>
      <c r="E76" s="84"/>
      <c r="F76" s="84"/>
      <c r="G76" s="84"/>
      <c r="H76" s="84"/>
      <c r="I76" s="86"/>
      <c r="J76" s="251" t="s">
        <v>219</v>
      </c>
      <c r="K76" s="251"/>
      <c r="L76" s="251"/>
      <c r="M76" s="251"/>
      <c r="N76" s="251"/>
      <c r="O76" s="251"/>
      <c r="P76" s="251"/>
      <c r="Q76" s="251"/>
      <c r="R76" s="251"/>
      <c r="S76" s="251"/>
      <c r="T76" s="251"/>
      <c r="U76" s="251"/>
      <c r="V76" s="251"/>
      <c r="W76" s="251"/>
      <c r="X76" s="251"/>
      <c r="Y76" s="251"/>
      <c r="Z76" s="81"/>
    </row>
    <row r="77" spans="1:26" s="68" customFormat="1" ht="20.100000000000001" customHeight="1">
      <c r="A77" s="58">
        <f>IF(OR(AND($I63="する",ISBLANK($I77)),AND($I63="しない",NOT(ISBLANK($I77)))), 1001, 0)</f>
        <v>0</v>
      </c>
      <c r="B77" s="74"/>
      <c r="C77" s="82"/>
      <c r="D77" s="83">
        <v>6</v>
      </c>
      <c r="E77" s="63" t="s">
        <v>60</v>
      </c>
      <c r="F77" s="63"/>
      <c r="G77" s="63"/>
      <c r="H77" s="63"/>
      <c r="I77" s="248"/>
      <c r="J77" s="248"/>
      <c r="K77" s="248"/>
      <c r="L77" s="248"/>
      <c r="M77" s="248"/>
      <c r="N77" s="248"/>
      <c r="O77" s="248"/>
      <c r="P77" s="248"/>
      <c r="Q77" s="248"/>
      <c r="R77" s="248"/>
      <c r="S77" s="248"/>
      <c r="T77" s="248"/>
      <c r="U77" s="248"/>
      <c r="V77" s="248"/>
      <c r="W77" s="248"/>
      <c r="X77" s="248"/>
      <c r="Y77" s="248"/>
      <c r="Z77" s="81"/>
    </row>
    <row r="78" spans="1:26" s="68" customFormat="1" ht="20.100000000000001" customHeight="1">
      <c r="A78" s="58"/>
      <c r="B78" s="74"/>
      <c r="C78" s="88"/>
      <c r="D78" s="80"/>
      <c r="E78" s="84"/>
      <c r="F78" s="84"/>
      <c r="G78" s="84"/>
      <c r="H78" s="84"/>
      <c r="I78" s="86"/>
      <c r="J78" s="94" t="s">
        <v>231</v>
      </c>
      <c r="K78" s="213"/>
      <c r="L78" s="213"/>
      <c r="M78" s="213"/>
      <c r="N78" s="213"/>
      <c r="O78" s="213"/>
      <c r="P78" s="213"/>
      <c r="Q78" s="213"/>
      <c r="R78" s="213"/>
      <c r="S78" s="213"/>
      <c r="T78" s="213"/>
      <c r="U78" s="213"/>
      <c r="V78" s="213"/>
      <c r="W78" s="213"/>
      <c r="X78" s="213"/>
      <c r="Y78" s="213"/>
      <c r="Z78" s="81"/>
    </row>
    <row r="79" spans="1:26" s="68" customFormat="1" ht="20.100000000000001" customHeight="1">
      <c r="A79" s="58">
        <f>IF(OR(AND($I63="する",ISBLANK($I79)),AND($I63="しない",NOT(ISBLANK($I79)))), 1001, 0)</f>
        <v>0</v>
      </c>
      <c r="B79" s="74"/>
      <c r="C79" s="82"/>
      <c r="D79" s="83">
        <v>7</v>
      </c>
      <c r="E79" s="63" t="s">
        <v>61</v>
      </c>
      <c r="F79" s="63"/>
      <c r="G79" s="63"/>
      <c r="H79" s="63"/>
      <c r="I79" s="248"/>
      <c r="J79" s="248"/>
      <c r="K79" s="248"/>
      <c r="L79" s="248"/>
      <c r="M79" s="248"/>
      <c r="N79" s="248"/>
      <c r="O79" s="248"/>
      <c r="P79" s="248"/>
      <c r="Q79" s="248"/>
      <c r="R79" s="248"/>
      <c r="S79" s="248"/>
      <c r="T79" s="248"/>
      <c r="U79" s="248"/>
      <c r="V79" s="248"/>
      <c r="W79" s="248"/>
      <c r="X79" s="248"/>
      <c r="Y79" s="248"/>
      <c r="Z79" s="81"/>
    </row>
    <row r="80" spans="1:26" s="68" customFormat="1" ht="20.100000000000001" customHeight="1">
      <c r="A80" s="58"/>
      <c r="B80" s="74"/>
      <c r="C80" s="88"/>
      <c r="D80" s="80"/>
      <c r="E80" s="84"/>
      <c r="F80" s="84"/>
      <c r="G80" s="84"/>
      <c r="H80" s="84"/>
      <c r="I80" s="86"/>
      <c r="J80" s="213" t="s">
        <v>12</v>
      </c>
      <c r="K80" s="213"/>
      <c r="L80" s="213"/>
      <c r="M80" s="213"/>
      <c r="N80" s="213"/>
      <c r="O80" s="213"/>
      <c r="P80" s="213"/>
      <c r="Q80" s="213"/>
      <c r="R80" s="213"/>
      <c r="S80" s="213"/>
      <c r="T80" s="213"/>
      <c r="U80" s="213"/>
      <c r="V80" s="213"/>
      <c r="W80" s="213"/>
      <c r="X80" s="213"/>
      <c r="Y80" s="213"/>
      <c r="Z80" s="81"/>
    </row>
    <row r="81" spans="1:26" s="68" customFormat="1" ht="20.100000000000001" customHeight="1">
      <c r="A81" s="58">
        <f>IF(OR(AND($I63="する",ISBLANK($I81)),AND($I63="しない",NOT(ISBLANK($I81)))), 1001, 0)</f>
        <v>0</v>
      </c>
      <c r="B81" s="74"/>
      <c r="C81" s="82"/>
      <c r="D81" s="83">
        <v>8</v>
      </c>
      <c r="E81" s="63" t="s">
        <v>62</v>
      </c>
      <c r="F81" s="63"/>
      <c r="G81" s="63"/>
      <c r="H81" s="63"/>
      <c r="I81" s="248"/>
      <c r="J81" s="248"/>
      <c r="K81" s="248"/>
      <c r="L81" s="248"/>
      <c r="M81" s="248"/>
      <c r="N81" s="248"/>
      <c r="O81" s="248"/>
      <c r="P81" s="248"/>
      <c r="Q81" s="248"/>
      <c r="R81" s="248"/>
      <c r="S81" s="248"/>
      <c r="T81" s="248"/>
      <c r="U81" s="248"/>
      <c r="V81" s="248"/>
      <c r="W81" s="248"/>
      <c r="X81" s="248"/>
      <c r="Y81" s="248"/>
      <c r="Z81" s="81"/>
    </row>
    <row r="82" spans="1:26" s="68" customFormat="1" ht="20.100000000000001" customHeight="1">
      <c r="A82" s="58"/>
      <c r="B82" s="74"/>
      <c r="C82" s="88"/>
      <c r="D82" s="80"/>
      <c r="E82" s="84"/>
      <c r="F82" s="84"/>
      <c r="G82" s="84"/>
      <c r="H82" s="84"/>
      <c r="I82" s="86"/>
      <c r="J82" s="213" t="s">
        <v>13</v>
      </c>
      <c r="K82" s="213"/>
      <c r="L82" s="213"/>
      <c r="M82" s="213"/>
      <c r="N82" s="213"/>
      <c r="O82" s="213"/>
      <c r="P82" s="213"/>
      <c r="Q82" s="213"/>
      <c r="R82" s="213"/>
      <c r="S82" s="213"/>
      <c r="T82" s="213"/>
      <c r="U82" s="213"/>
      <c r="V82" s="213"/>
      <c r="W82" s="213"/>
      <c r="X82" s="213"/>
      <c r="Y82" s="213"/>
      <c r="Z82" s="81"/>
    </row>
    <row r="83" spans="1:26" s="68" customFormat="1" ht="20.100000000000001" customHeight="1">
      <c r="A83" s="58">
        <f>IF(OR(AND($I63="する",NOT(AND(I83&lt;&gt;"",ISNUMBER(VALUE(SUBSTITUTE(I83,"-","")))))), AND($I63="しない",NOT(ISBLANK($I83)))), 1001, 0)</f>
        <v>0</v>
      </c>
      <c r="B83" s="74"/>
      <c r="C83" s="82"/>
      <c r="D83" s="83">
        <v>9</v>
      </c>
      <c r="E83" s="63" t="s">
        <v>6</v>
      </c>
      <c r="F83" s="63"/>
      <c r="G83" s="63"/>
      <c r="H83" s="63"/>
      <c r="I83" s="248"/>
      <c r="J83" s="248"/>
      <c r="K83" s="248"/>
      <c r="L83" s="248"/>
      <c r="M83" s="248"/>
      <c r="N83" s="84"/>
      <c r="O83" s="84"/>
      <c r="P83" s="84"/>
      <c r="Q83" s="84"/>
      <c r="R83" s="84"/>
      <c r="S83" s="84"/>
      <c r="T83" s="84"/>
      <c r="U83" s="84"/>
      <c r="V83" s="84"/>
      <c r="W83" s="84"/>
      <c r="X83" s="84"/>
      <c r="Y83" s="84"/>
      <c r="Z83" s="81"/>
    </row>
    <row r="84" spans="1:26" s="68" customFormat="1" ht="20.100000000000001" customHeight="1">
      <c r="A84" s="58"/>
      <c r="B84" s="74"/>
      <c r="C84" s="88"/>
      <c r="D84" s="80"/>
      <c r="E84" s="84"/>
      <c r="F84" s="84"/>
      <c r="G84" s="84"/>
      <c r="H84" s="84"/>
      <c r="I84" s="86"/>
      <c r="J84" s="214" t="s">
        <v>220</v>
      </c>
      <c r="K84" s="213"/>
      <c r="L84" s="213"/>
      <c r="M84" s="213"/>
      <c r="N84" s="213"/>
      <c r="O84" s="213"/>
      <c r="P84" s="213"/>
      <c r="Q84" s="213"/>
      <c r="R84" s="213"/>
      <c r="S84" s="213"/>
      <c r="T84" s="213"/>
      <c r="U84" s="213"/>
      <c r="V84" s="213"/>
      <c r="W84" s="213"/>
      <c r="X84" s="213"/>
      <c r="Y84" s="213"/>
      <c r="Z84" s="81"/>
    </row>
    <row r="85" spans="1:26" s="68" customFormat="1" ht="20.100000000000001" customHeight="1">
      <c r="A85" s="58">
        <f>IF(OR(AND($I63="する",NOT(AND(I85&lt;&gt;"",ISNUMBER(VALUE(SUBSTITUTE(I85,"-","")))))), AND($I63="しない",NOT(ISBLANK($I85)))), 1001, 0)</f>
        <v>0</v>
      </c>
      <c r="B85" s="74"/>
      <c r="C85" s="82"/>
      <c r="D85" s="83">
        <v>10</v>
      </c>
      <c r="E85" s="63" t="s">
        <v>7</v>
      </c>
      <c r="F85" s="63"/>
      <c r="G85" s="63"/>
      <c r="H85" s="63"/>
      <c r="I85" s="248"/>
      <c r="J85" s="248"/>
      <c r="K85" s="248"/>
      <c r="L85" s="248"/>
      <c r="M85" s="248"/>
      <c r="N85" s="84"/>
      <c r="O85" s="84"/>
      <c r="P85" s="84"/>
      <c r="Q85" s="84"/>
      <c r="R85" s="84"/>
      <c r="S85" s="84"/>
      <c r="T85" s="84"/>
      <c r="U85" s="84"/>
      <c r="V85" s="84"/>
      <c r="W85" s="84"/>
      <c r="X85" s="84"/>
      <c r="Y85" s="84"/>
      <c r="Z85" s="81"/>
    </row>
    <row r="86" spans="1:26" s="119" customFormat="1" ht="20.100000000000001" customHeight="1">
      <c r="A86" s="113"/>
      <c r="B86" s="114"/>
      <c r="C86" s="115"/>
      <c r="D86" s="116"/>
      <c r="E86" s="117"/>
      <c r="F86" s="117"/>
      <c r="G86" s="117"/>
      <c r="H86" s="117"/>
      <c r="I86" s="86"/>
      <c r="J86" s="214" t="s">
        <v>220</v>
      </c>
      <c r="K86" s="213"/>
      <c r="L86" s="213"/>
      <c r="M86" s="213"/>
      <c r="N86" s="213"/>
      <c r="O86" s="213"/>
      <c r="P86" s="213"/>
      <c r="Q86" s="213"/>
      <c r="R86" s="213"/>
      <c r="S86" s="213"/>
      <c r="T86" s="213"/>
      <c r="U86" s="213"/>
      <c r="V86" s="213"/>
      <c r="W86" s="213"/>
      <c r="X86" s="213"/>
      <c r="Y86" s="213"/>
      <c r="Z86" s="118"/>
    </row>
    <row r="87" spans="1:26" s="68" customFormat="1" ht="20.100000000000001" customHeight="1">
      <c r="A87" s="58">
        <f>IF(OR(AND($I63="する", TRIM($I87)=""),AND($I63="しない", NOT(ISBLANK($I87)))), 1001, 0)</f>
        <v>0</v>
      </c>
      <c r="B87" s="74"/>
      <c r="C87" s="82"/>
      <c r="D87" s="83">
        <v>11</v>
      </c>
      <c r="E87" s="63" t="s">
        <v>10</v>
      </c>
      <c r="F87" s="63"/>
      <c r="G87" s="63"/>
      <c r="H87" s="63"/>
      <c r="I87" s="248"/>
      <c r="J87" s="248"/>
      <c r="K87" s="248"/>
      <c r="L87" s="248"/>
      <c r="M87" s="248"/>
      <c r="N87" s="248"/>
      <c r="O87" s="248"/>
      <c r="P87" s="248"/>
      <c r="Q87" s="248"/>
      <c r="R87" s="248"/>
      <c r="S87" s="248"/>
      <c r="T87" s="248"/>
      <c r="U87" s="248"/>
      <c r="V87" s="248"/>
      <c r="W87" s="248"/>
      <c r="X87" s="248"/>
      <c r="Y87" s="248"/>
      <c r="Z87" s="81"/>
    </row>
    <row r="88" spans="1:26" s="68" customFormat="1" ht="20.100000000000001" customHeight="1">
      <c r="A88" s="58"/>
      <c r="B88" s="74"/>
      <c r="C88" s="88"/>
      <c r="D88" s="80"/>
      <c r="E88" s="80"/>
      <c r="F88" s="80"/>
      <c r="G88" s="80"/>
      <c r="H88" s="80"/>
      <c r="I88" s="86"/>
      <c r="J88" s="213" t="s">
        <v>249</v>
      </c>
      <c r="K88" s="213"/>
      <c r="L88" s="213"/>
      <c r="M88" s="213"/>
      <c r="N88" s="213"/>
      <c r="O88" s="213"/>
      <c r="P88" s="213"/>
      <c r="Q88" s="213"/>
      <c r="R88" s="213"/>
      <c r="S88" s="213"/>
      <c r="T88" s="213"/>
      <c r="U88" s="213"/>
      <c r="V88" s="213"/>
      <c r="W88" s="213"/>
      <c r="X88" s="213"/>
      <c r="Y88" s="213"/>
      <c r="Z88" s="81"/>
    </row>
    <row r="89" spans="1:26" s="68" customFormat="1" ht="20.100000000000001" customHeight="1">
      <c r="A89" s="58"/>
      <c r="B89" s="74"/>
      <c r="C89" s="95"/>
      <c r="D89" s="96"/>
      <c r="E89" s="97"/>
      <c r="F89" s="97"/>
      <c r="G89" s="97"/>
      <c r="H89" s="97"/>
      <c r="I89" s="98"/>
      <c r="J89" s="99"/>
      <c r="K89" s="99"/>
      <c r="L89" s="99"/>
      <c r="M89" s="99"/>
      <c r="N89" s="99"/>
      <c r="O89" s="99"/>
      <c r="P89" s="99"/>
      <c r="Q89" s="99"/>
      <c r="R89" s="99"/>
      <c r="S89" s="99"/>
      <c r="T89" s="99"/>
      <c r="U89" s="99"/>
      <c r="V89" s="99"/>
      <c r="W89" s="99"/>
      <c r="X89" s="99"/>
      <c r="Y89" s="99"/>
      <c r="Z89" s="120"/>
    </row>
    <row r="90" spans="1:26" s="68" customFormat="1" ht="20.100000000000001" customHeight="1">
      <c r="A90" s="58"/>
      <c r="B90" s="74"/>
      <c r="C90" s="80"/>
      <c r="D90" s="80"/>
      <c r="E90" s="80"/>
      <c r="F90" s="80"/>
      <c r="G90" s="80"/>
      <c r="H90" s="80"/>
      <c r="I90" s="101"/>
      <c r="J90" s="101"/>
      <c r="K90" s="101"/>
      <c r="L90" s="101"/>
      <c r="M90" s="101"/>
      <c r="N90" s="101"/>
      <c r="O90" s="101"/>
      <c r="P90" s="101"/>
      <c r="Q90" s="101"/>
      <c r="R90" s="101"/>
      <c r="S90" s="101"/>
      <c r="T90" s="101"/>
      <c r="U90" s="101"/>
      <c r="V90" s="101"/>
      <c r="W90" s="101"/>
      <c r="X90" s="101"/>
      <c r="Y90" s="101"/>
      <c r="Z90" s="80"/>
    </row>
    <row r="91" spans="1:26" s="68" customFormat="1" ht="15.75" hidden="1" customHeight="1">
      <c r="A91" s="58"/>
      <c r="B91" s="74"/>
      <c r="C91" s="80"/>
      <c r="D91" s="80"/>
      <c r="E91" s="80"/>
      <c r="F91" s="80"/>
      <c r="G91" s="80"/>
      <c r="H91" s="80"/>
      <c r="I91" s="102"/>
      <c r="J91" s="101"/>
      <c r="K91" s="101"/>
      <c r="L91" s="101"/>
      <c r="M91" s="101"/>
      <c r="N91" s="101"/>
      <c r="O91" s="101"/>
      <c r="P91" s="101"/>
      <c r="Q91" s="101"/>
      <c r="R91" s="101"/>
      <c r="S91" s="101"/>
      <c r="T91" s="101"/>
      <c r="U91" s="101"/>
      <c r="V91" s="101"/>
      <c r="W91" s="101"/>
      <c r="X91" s="101"/>
      <c r="Y91" s="101"/>
      <c r="Z91" s="80"/>
    </row>
    <row r="92" spans="1:26" s="68" customFormat="1" ht="15.75" hidden="1" customHeight="1">
      <c r="A92" s="58"/>
      <c r="B92" s="74"/>
      <c r="C92" s="80"/>
      <c r="D92" s="80"/>
      <c r="E92" s="80"/>
      <c r="F92" s="80"/>
      <c r="G92" s="80"/>
      <c r="H92" s="80"/>
      <c r="I92" s="101"/>
      <c r="J92" s="101"/>
      <c r="K92" s="101"/>
      <c r="L92" s="101"/>
      <c r="M92" s="101"/>
      <c r="N92" s="101"/>
      <c r="O92" s="101"/>
      <c r="P92" s="101"/>
      <c r="Q92" s="101"/>
      <c r="R92" s="101"/>
      <c r="S92" s="101"/>
      <c r="T92" s="101"/>
      <c r="U92" s="101"/>
      <c r="V92" s="101"/>
      <c r="W92" s="101"/>
      <c r="X92" s="101"/>
      <c r="Y92" s="101"/>
      <c r="Z92" s="80"/>
    </row>
    <row r="93" spans="1:26" s="68" customFormat="1" ht="15.75" hidden="1" customHeight="1">
      <c r="A93" s="58"/>
      <c r="B93" s="74"/>
      <c r="C93" s="80"/>
      <c r="D93" s="80"/>
      <c r="E93" s="80"/>
      <c r="F93" s="80"/>
      <c r="G93" s="80"/>
      <c r="H93" s="80"/>
      <c r="I93" s="102"/>
      <c r="J93" s="101"/>
      <c r="K93" s="101"/>
      <c r="L93" s="101"/>
      <c r="M93" s="101"/>
      <c r="N93" s="101"/>
      <c r="O93" s="101"/>
      <c r="P93" s="101"/>
      <c r="Q93" s="101"/>
      <c r="R93" s="101"/>
      <c r="S93" s="101"/>
      <c r="T93" s="101"/>
      <c r="U93" s="101"/>
      <c r="V93" s="101"/>
      <c r="W93" s="101"/>
      <c r="X93" s="101"/>
      <c r="Y93" s="101"/>
      <c r="Z93" s="80"/>
    </row>
    <row r="94" spans="1:26" s="68" customFormat="1" ht="15.75" hidden="1" customHeight="1">
      <c r="A94" s="58"/>
      <c r="B94" s="74"/>
      <c r="C94" s="80"/>
      <c r="D94" s="80"/>
      <c r="E94" s="80"/>
      <c r="F94" s="80"/>
      <c r="G94" s="80"/>
      <c r="H94" s="80"/>
      <c r="I94" s="101"/>
      <c r="J94" s="101"/>
      <c r="K94" s="101"/>
      <c r="L94" s="101"/>
      <c r="M94" s="101"/>
      <c r="N94" s="101"/>
      <c r="O94" s="101"/>
      <c r="P94" s="101"/>
      <c r="Q94" s="101"/>
      <c r="R94" s="101"/>
      <c r="S94" s="101"/>
      <c r="T94" s="101"/>
      <c r="U94" s="101"/>
      <c r="V94" s="101"/>
      <c r="W94" s="101"/>
      <c r="X94" s="101"/>
      <c r="Y94" s="101"/>
      <c r="Z94" s="80"/>
    </row>
    <row r="95" spans="1:26" s="68" customFormat="1" ht="15.75" hidden="1" customHeight="1">
      <c r="A95" s="58"/>
      <c r="B95" s="74"/>
      <c r="C95" s="80"/>
      <c r="D95" s="80"/>
      <c r="E95" s="80"/>
      <c r="F95" s="80"/>
      <c r="G95" s="80"/>
      <c r="H95" s="80"/>
      <c r="I95" s="102"/>
      <c r="J95" s="101"/>
      <c r="K95" s="101"/>
      <c r="L95" s="101"/>
      <c r="M95" s="101"/>
      <c r="N95" s="101"/>
      <c r="O95" s="101"/>
      <c r="P95" s="101"/>
      <c r="Q95" s="101"/>
      <c r="R95" s="101"/>
      <c r="S95" s="101"/>
      <c r="T95" s="101"/>
      <c r="U95" s="101"/>
      <c r="V95" s="101"/>
      <c r="W95" s="101"/>
      <c r="X95" s="101"/>
      <c r="Y95" s="101"/>
      <c r="Z95" s="80"/>
    </row>
    <row r="96" spans="1:26" s="68" customFormat="1" ht="15.75" hidden="1" customHeight="1">
      <c r="A96" s="58"/>
      <c r="B96" s="74"/>
      <c r="C96" s="80"/>
      <c r="D96" s="80"/>
      <c r="E96" s="80"/>
      <c r="F96" s="80"/>
      <c r="G96" s="80"/>
      <c r="H96" s="80"/>
      <c r="I96" s="101"/>
      <c r="J96" s="101"/>
      <c r="K96" s="101"/>
      <c r="L96" s="101"/>
      <c r="M96" s="101"/>
      <c r="N96" s="101"/>
      <c r="O96" s="101"/>
      <c r="P96" s="101"/>
      <c r="Q96" s="101"/>
      <c r="R96" s="101"/>
      <c r="S96" s="101"/>
      <c r="T96" s="101"/>
      <c r="U96" s="101"/>
      <c r="V96" s="101"/>
      <c r="W96" s="101"/>
      <c r="X96" s="101"/>
      <c r="Y96" s="101"/>
      <c r="Z96" s="80"/>
    </row>
    <row r="97" spans="1:26" s="68" customFormat="1" ht="15.75" hidden="1" customHeight="1">
      <c r="A97" s="58"/>
      <c r="B97" s="74"/>
      <c r="C97" s="80"/>
      <c r="D97" s="80"/>
      <c r="E97" s="80"/>
      <c r="F97" s="80"/>
      <c r="G97" s="80"/>
      <c r="H97" s="80"/>
      <c r="I97" s="101"/>
      <c r="J97" s="101"/>
      <c r="K97" s="101"/>
      <c r="L97" s="101"/>
      <c r="M97" s="101"/>
      <c r="N97" s="101"/>
      <c r="O97" s="101"/>
      <c r="P97" s="101"/>
      <c r="Q97" s="101"/>
      <c r="R97" s="101"/>
      <c r="S97" s="101"/>
      <c r="T97" s="101"/>
      <c r="U97" s="101"/>
      <c r="V97" s="101"/>
      <c r="W97" s="101"/>
      <c r="X97" s="101"/>
      <c r="Y97" s="101"/>
      <c r="Z97" s="80"/>
    </row>
    <row r="98" spans="1:26" s="68" customFormat="1" ht="15.75" hidden="1" customHeight="1">
      <c r="A98" s="58"/>
      <c r="B98" s="74"/>
      <c r="C98" s="80"/>
      <c r="D98" s="80"/>
      <c r="E98" s="80"/>
      <c r="F98" s="80"/>
      <c r="G98" s="80"/>
      <c r="H98" s="80"/>
      <c r="I98" s="101"/>
      <c r="J98" s="101"/>
      <c r="K98" s="101"/>
      <c r="L98" s="101"/>
      <c r="M98" s="101"/>
      <c r="N98" s="101"/>
      <c r="O98" s="101"/>
      <c r="P98" s="101"/>
      <c r="Q98" s="101"/>
      <c r="R98" s="101"/>
      <c r="S98" s="101"/>
      <c r="T98" s="101"/>
      <c r="U98" s="101"/>
      <c r="V98" s="101"/>
      <c r="W98" s="101"/>
      <c r="X98" s="101"/>
      <c r="Y98" s="101"/>
      <c r="Z98" s="80"/>
    </row>
    <row r="99" spans="1:26" s="68" customFormat="1" ht="15.75" hidden="1" customHeight="1">
      <c r="A99" s="58"/>
      <c r="B99" s="74"/>
      <c r="C99" s="80"/>
      <c r="D99" s="80"/>
      <c r="E99" s="80"/>
      <c r="F99" s="80"/>
      <c r="G99" s="80"/>
      <c r="H99" s="80"/>
      <c r="I99" s="101"/>
      <c r="J99" s="101"/>
      <c r="K99" s="101"/>
      <c r="L99" s="101"/>
      <c r="M99" s="101"/>
      <c r="N99" s="101"/>
      <c r="O99" s="101"/>
      <c r="P99" s="101"/>
      <c r="Q99" s="101"/>
      <c r="R99" s="101"/>
      <c r="S99" s="101"/>
      <c r="T99" s="101"/>
      <c r="U99" s="101"/>
      <c r="V99" s="101"/>
      <c r="W99" s="101"/>
      <c r="X99" s="101"/>
      <c r="Y99" s="101"/>
      <c r="Z99" s="80"/>
    </row>
    <row r="100" spans="1:26" s="68" customFormat="1" ht="15.75" hidden="1" customHeight="1">
      <c r="A100" s="58"/>
      <c r="B100" s="74"/>
      <c r="C100" s="80"/>
      <c r="D100" s="80"/>
      <c r="E100" s="80"/>
      <c r="F100" s="80"/>
      <c r="G100" s="80"/>
      <c r="H100" s="80"/>
      <c r="I100" s="101"/>
      <c r="J100" s="101"/>
      <c r="K100" s="101"/>
      <c r="L100" s="101"/>
      <c r="M100" s="101"/>
      <c r="N100" s="101"/>
      <c r="O100" s="101"/>
      <c r="P100" s="101"/>
      <c r="Q100" s="101"/>
      <c r="R100" s="101"/>
      <c r="S100" s="101"/>
      <c r="T100" s="101"/>
      <c r="U100" s="101"/>
      <c r="V100" s="101"/>
      <c r="W100" s="101"/>
      <c r="X100" s="101"/>
      <c r="Y100" s="101"/>
      <c r="Z100" s="80"/>
    </row>
    <row r="101" spans="1:26" s="68" customFormat="1" ht="15.75" hidden="1" customHeight="1">
      <c r="A101" s="58"/>
      <c r="B101" s="74"/>
      <c r="C101" s="80"/>
      <c r="D101" s="80"/>
      <c r="E101" s="80"/>
      <c r="F101" s="80"/>
      <c r="G101" s="80"/>
      <c r="H101" s="80"/>
      <c r="I101" s="101"/>
      <c r="J101" s="101"/>
      <c r="K101" s="101"/>
      <c r="L101" s="101"/>
      <c r="M101" s="101"/>
      <c r="N101" s="101"/>
      <c r="O101" s="101"/>
      <c r="P101" s="101"/>
      <c r="Q101" s="101"/>
      <c r="R101" s="101"/>
      <c r="S101" s="101"/>
      <c r="T101" s="101"/>
      <c r="U101" s="101"/>
      <c r="V101" s="101"/>
      <c r="W101" s="101"/>
      <c r="X101" s="101"/>
      <c r="Y101" s="101"/>
      <c r="Z101" s="80"/>
    </row>
    <row r="102" spans="1:26" s="68" customFormat="1" ht="15.75" hidden="1" customHeight="1">
      <c r="A102" s="58"/>
      <c r="B102" s="74"/>
      <c r="C102" s="80"/>
      <c r="D102" s="80"/>
      <c r="E102" s="80"/>
      <c r="F102" s="80"/>
      <c r="G102" s="80"/>
      <c r="H102" s="80"/>
      <c r="I102" s="101"/>
      <c r="J102" s="101"/>
      <c r="K102" s="101"/>
      <c r="L102" s="101"/>
      <c r="M102" s="101"/>
      <c r="N102" s="101"/>
      <c r="O102" s="101"/>
      <c r="P102" s="101"/>
      <c r="Q102" s="101"/>
      <c r="R102" s="101"/>
      <c r="S102" s="101"/>
      <c r="T102" s="101"/>
      <c r="U102" s="101"/>
      <c r="V102" s="101"/>
      <c r="W102" s="101"/>
      <c r="X102" s="101"/>
      <c r="Y102" s="101"/>
      <c r="Z102" s="80"/>
    </row>
    <row r="103" spans="1:26" s="68" customFormat="1" ht="15.75" hidden="1" customHeight="1">
      <c r="A103" s="58"/>
      <c r="B103" s="74"/>
      <c r="C103" s="80"/>
      <c r="D103" s="80"/>
      <c r="E103" s="80"/>
      <c r="F103" s="80"/>
      <c r="G103" s="80"/>
      <c r="H103" s="80"/>
      <c r="I103" s="101"/>
      <c r="J103" s="101"/>
      <c r="K103" s="101"/>
      <c r="L103" s="101"/>
      <c r="M103" s="101"/>
      <c r="N103" s="101"/>
      <c r="O103" s="101"/>
      <c r="P103" s="101"/>
      <c r="Q103" s="101"/>
      <c r="R103" s="101"/>
      <c r="S103" s="101"/>
      <c r="T103" s="101"/>
      <c r="U103" s="101"/>
      <c r="V103" s="101"/>
      <c r="W103" s="101"/>
      <c r="X103" s="101"/>
      <c r="Y103" s="101"/>
      <c r="Z103" s="80"/>
    </row>
    <row r="104" spans="1:26" s="68" customFormat="1" ht="15.75" hidden="1" customHeight="1">
      <c r="A104" s="58"/>
      <c r="B104" s="74"/>
      <c r="C104" s="80"/>
      <c r="D104" s="80"/>
      <c r="E104" s="80"/>
      <c r="F104" s="80"/>
      <c r="G104" s="80"/>
      <c r="H104" s="80"/>
      <c r="I104" s="101"/>
      <c r="J104" s="101"/>
      <c r="K104" s="101"/>
      <c r="L104" s="101"/>
      <c r="M104" s="101"/>
      <c r="N104" s="101"/>
      <c r="O104" s="101"/>
      <c r="P104" s="101"/>
      <c r="Q104" s="101"/>
      <c r="R104" s="101"/>
      <c r="S104" s="101"/>
      <c r="T104" s="101"/>
      <c r="U104" s="101"/>
      <c r="V104" s="101"/>
      <c r="W104" s="101"/>
      <c r="X104" s="101"/>
      <c r="Y104" s="101"/>
      <c r="Z104" s="80"/>
    </row>
    <row r="105" spans="1:26" s="68" customFormat="1" ht="15.75" hidden="1" customHeight="1">
      <c r="A105" s="58"/>
      <c r="B105" s="74"/>
      <c r="C105" s="80"/>
      <c r="D105" s="80"/>
      <c r="E105" s="80"/>
      <c r="F105" s="80"/>
      <c r="G105" s="80"/>
      <c r="H105" s="80"/>
      <c r="I105" s="101"/>
      <c r="J105" s="101"/>
      <c r="K105" s="101"/>
      <c r="L105" s="101"/>
      <c r="M105" s="101"/>
      <c r="N105" s="101"/>
      <c r="O105" s="101"/>
      <c r="P105" s="101"/>
      <c r="Q105" s="101"/>
      <c r="R105" s="101"/>
      <c r="S105" s="101"/>
      <c r="T105" s="101"/>
      <c r="U105" s="101"/>
      <c r="V105" s="101"/>
      <c r="W105" s="101"/>
      <c r="X105" s="101"/>
      <c r="Y105" s="101"/>
      <c r="Z105" s="80"/>
    </row>
    <row r="106" spans="1:26" s="68" customFormat="1" ht="15.75" hidden="1" customHeight="1">
      <c r="A106" s="58"/>
      <c r="B106" s="74"/>
      <c r="C106" s="80"/>
      <c r="D106" s="80"/>
      <c r="E106" s="80"/>
      <c r="F106" s="80"/>
      <c r="G106" s="80"/>
      <c r="H106" s="80"/>
      <c r="I106" s="101"/>
      <c r="J106" s="101"/>
      <c r="K106" s="101"/>
      <c r="L106" s="101"/>
      <c r="M106" s="101"/>
      <c r="N106" s="101"/>
      <c r="O106" s="101"/>
      <c r="P106" s="101"/>
      <c r="Q106" s="101"/>
      <c r="R106" s="101"/>
      <c r="S106" s="101"/>
      <c r="T106" s="101"/>
      <c r="U106" s="101"/>
      <c r="V106" s="101"/>
      <c r="W106" s="101"/>
      <c r="X106" s="101"/>
      <c r="Y106" s="101"/>
      <c r="Z106" s="80"/>
    </row>
    <row r="107" spans="1:26" s="68" customFormat="1" ht="15.75" hidden="1" customHeight="1">
      <c r="A107" s="58"/>
      <c r="B107" s="74"/>
      <c r="C107" s="80"/>
      <c r="D107" s="80"/>
      <c r="E107" s="80"/>
      <c r="F107" s="80"/>
      <c r="G107" s="80"/>
      <c r="H107" s="80"/>
      <c r="I107" s="101"/>
      <c r="J107" s="101"/>
      <c r="K107" s="101"/>
      <c r="L107" s="101"/>
      <c r="M107" s="101"/>
      <c r="N107" s="101"/>
      <c r="O107" s="101"/>
      <c r="P107" s="101"/>
      <c r="Q107" s="101"/>
      <c r="R107" s="101"/>
      <c r="S107" s="101"/>
      <c r="T107" s="101"/>
      <c r="U107" s="101"/>
      <c r="V107" s="101"/>
      <c r="W107" s="101"/>
      <c r="X107" s="101"/>
      <c r="Y107" s="101"/>
      <c r="Z107" s="80"/>
    </row>
    <row r="108" spans="1:26" s="68" customFormat="1" ht="20.100000000000001" customHeight="1">
      <c r="A108" s="58"/>
      <c r="B108" s="74"/>
      <c r="C108" s="80"/>
      <c r="D108" s="80"/>
      <c r="E108" s="80"/>
      <c r="F108" s="80"/>
      <c r="G108" s="80"/>
      <c r="H108" s="80"/>
      <c r="I108" s="101"/>
      <c r="J108" s="80"/>
      <c r="K108" s="80"/>
      <c r="L108" s="80"/>
      <c r="M108" s="80"/>
      <c r="N108" s="80"/>
      <c r="O108" s="80"/>
      <c r="P108" s="80"/>
      <c r="Q108" s="80"/>
      <c r="R108" s="80"/>
      <c r="S108" s="80"/>
      <c r="T108" s="80"/>
      <c r="U108" s="80"/>
      <c r="V108" s="80"/>
      <c r="W108" s="80"/>
      <c r="X108" s="80"/>
      <c r="Y108" s="80"/>
      <c r="Z108" s="80"/>
    </row>
    <row r="109" spans="1:26" s="68" customFormat="1" ht="20.100000000000001" customHeight="1">
      <c r="A109" s="58"/>
      <c r="B109" s="74"/>
      <c r="C109" s="245" t="s">
        <v>99</v>
      </c>
      <c r="D109" s="246"/>
      <c r="E109" s="246"/>
      <c r="F109" s="246"/>
      <c r="G109" s="246"/>
      <c r="H109" s="247"/>
    </row>
    <row r="110" spans="1:26" s="68" customFormat="1" ht="20.100000000000001" customHeight="1">
      <c r="A110" s="58"/>
      <c r="B110" s="74"/>
      <c r="C110" s="121"/>
      <c r="D110" s="122"/>
      <c r="E110" s="122"/>
      <c r="F110" s="122"/>
      <c r="G110" s="122"/>
      <c r="H110" s="122"/>
      <c r="I110" s="123"/>
      <c r="J110" s="78"/>
      <c r="K110" s="78"/>
      <c r="L110" s="78"/>
      <c r="M110" s="78"/>
      <c r="N110" s="78"/>
      <c r="O110" s="78"/>
      <c r="P110" s="78"/>
      <c r="Q110" s="78"/>
      <c r="R110" s="78"/>
      <c r="S110" s="78"/>
      <c r="T110" s="78"/>
      <c r="U110" s="78"/>
      <c r="V110" s="78"/>
      <c r="W110" s="78"/>
      <c r="X110" s="78"/>
      <c r="Y110" s="78"/>
      <c r="Z110" s="79"/>
    </row>
    <row r="111" spans="1:26" s="68" customFormat="1" ht="30" customHeight="1">
      <c r="A111" s="58"/>
      <c r="B111" s="74"/>
      <c r="C111" s="121"/>
      <c r="D111" s="252" t="s">
        <v>232</v>
      </c>
      <c r="E111" s="252"/>
      <c r="F111" s="252"/>
      <c r="G111" s="252"/>
      <c r="H111" s="252"/>
      <c r="I111" s="252"/>
      <c r="J111" s="252"/>
      <c r="K111" s="252"/>
      <c r="L111" s="252"/>
      <c r="M111" s="252"/>
      <c r="N111" s="252"/>
      <c r="O111" s="252"/>
      <c r="P111" s="252"/>
      <c r="Q111" s="252"/>
      <c r="R111" s="252"/>
      <c r="S111" s="252"/>
      <c r="T111" s="252"/>
      <c r="U111" s="252"/>
      <c r="V111" s="252"/>
      <c r="W111" s="252"/>
      <c r="X111" s="252"/>
      <c r="Y111" s="252"/>
      <c r="Z111" s="81"/>
    </row>
    <row r="112" spans="1:26" s="68" customFormat="1" ht="20.100000000000001" customHeight="1">
      <c r="A112" s="58"/>
      <c r="B112" s="74"/>
      <c r="C112" s="82"/>
      <c r="D112" s="83">
        <v>1</v>
      </c>
      <c r="E112" s="63" t="s">
        <v>8</v>
      </c>
      <c r="F112" s="63"/>
      <c r="G112" s="63"/>
      <c r="H112" s="63"/>
      <c r="I112" s="248"/>
      <c r="J112" s="248"/>
      <c r="K112" s="248"/>
      <c r="L112" s="248"/>
      <c r="M112" s="248"/>
      <c r="N112" s="248"/>
      <c r="O112" s="248"/>
      <c r="P112" s="248"/>
      <c r="Q112" s="248"/>
      <c r="R112" s="248"/>
      <c r="S112" s="248"/>
      <c r="T112" s="248"/>
      <c r="U112" s="248"/>
      <c r="V112" s="248"/>
      <c r="W112" s="248"/>
      <c r="X112" s="248"/>
      <c r="Y112" s="248"/>
      <c r="Z112" s="81"/>
    </row>
    <row r="113" spans="1:26" s="68" customFormat="1" ht="20.100000000000001" customHeight="1">
      <c r="A113" s="58"/>
      <c r="B113" s="74"/>
      <c r="C113" s="82"/>
      <c r="D113" s="83"/>
      <c r="E113" s="84"/>
      <c r="F113" s="84"/>
      <c r="G113" s="84"/>
      <c r="H113" s="84"/>
      <c r="I113" s="93"/>
      <c r="J113" s="213" t="s">
        <v>109</v>
      </c>
      <c r="K113" s="213"/>
      <c r="L113" s="213"/>
      <c r="M113" s="213"/>
      <c r="N113" s="213"/>
      <c r="O113" s="213"/>
      <c r="P113" s="213"/>
      <c r="Q113" s="213"/>
      <c r="R113" s="213"/>
      <c r="S113" s="213"/>
      <c r="T113" s="213"/>
      <c r="U113" s="213"/>
      <c r="V113" s="213"/>
      <c r="W113" s="213"/>
      <c r="X113" s="213"/>
      <c r="Y113" s="213"/>
      <c r="Z113" s="81"/>
    </row>
    <row r="114" spans="1:26" s="68" customFormat="1" ht="20.100000000000001" customHeight="1">
      <c r="A114" s="58"/>
      <c r="B114" s="74"/>
      <c r="C114" s="82"/>
      <c r="D114" s="83">
        <v>2</v>
      </c>
      <c r="E114" s="63" t="s">
        <v>54</v>
      </c>
      <c r="F114" s="63"/>
      <c r="G114" s="63"/>
      <c r="H114" s="63"/>
      <c r="I114" s="248"/>
      <c r="J114" s="248"/>
      <c r="K114" s="248"/>
      <c r="L114" s="248"/>
      <c r="M114" s="248"/>
      <c r="N114" s="248"/>
      <c r="O114" s="248"/>
      <c r="P114" s="248"/>
      <c r="Q114" s="248"/>
      <c r="R114" s="248"/>
      <c r="S114" s="248"/>
      <c r="T114" s="248"/>
      <c r="U114" s="248"/>
      <c r="V114" s="248"/>
      <c r="W114" s="248"/>
      <c r="X114" s="248"/>
      <c r="Y114" s="248"/>
      <c r="Z114" s="81"/>
    </row>
    <row r="115" spans="1:26" s="68" customFormat="1" ht="20.100000000000001" customHeight="1">
      <c r="A115" s="58"/>
      <c r="B115" s="74"/>
      <c r="C115" s="82"/>
      <c r="D115" s="83"/>
      <c r="E115" s="84"/>
      <c r="F115" s="84"/>
      <c r="G115" s="84"/>
      <c r="H115" s="84"/>
      <c r="I115" s="93"/>
      <c r="J115" s="213" t="s">
        <v>12</v>
      </c>
      <c r="K115" s="213"/>
      <c r="L115" s="213"/>
      <c r="M115" s="213"/>
      <c r="N115" s="213"/>
      <c r="O115" s="213"/>
      <c r="P115" s="213"/>
      <c r="Q115" s="213"/>
      <c r="R115" s="213"/>
      <c r="S115" s="213"/>
      <c r="T115" s="213"/>
      <c r="U115" s="213"/>
      <c r="V115" s="213"/>
      <c r="W115" s="213"/>
      <c r="X115" s="213"/>
      <c r="Y115" s="213"/>
      <c r="Z115" s="81"/>
    </row>
    <row r="116" spans="1:26" s="68" customFormat="1" ht="20.100000000000001" customHeight="1">
      <c r="A116" s="58"/>
      <c r="B116" s="74"/>
      <c r="C116" s="82"/>
      <c r="D116" s="83">
        <v>3</v>
      </c>
      <c r="E116" s="63" t="s">
        <v>53</v>
      </c>
      <c r="F116" s="63"/>
      <c r="G116" s="63"/>
      <c r="H116" s="63"/>
      <c r="I116" s="248"/>
      <c r="J116" s="248"/>
      <c r="K116" s="248"/>
      <c r="L116" s="248"/>
      <c r="M116" s="248"/>
      <c r="N116" s="248"/>
      <c r="O116" s="248"/>
      <c r="P116" s="248"/>
      <c r="Q116" s="248"/>
      <c r="R116" s="248"/>
      <c r="S116" s="248"/>
      <c r="T116" s="248"/>
      <c r="U116" s="248"/>
      <c r="V116" s="248"/>
      <c r="W116" s="248"/>
      <c r="X116" s="248"/>
      <c r="Y116" s="248"/>
      <c r="Z116" s="81"/>
    </row>
    <row r="117" spans="1:26" s="68" customFormat="1" ht="20.100000000000001" customHeight="1">
      <c r="A117" s="58"/>
      <c r="B117" s="74"/>
      <c r="C117" s="82"/>
      <c r="D117" s="83"/>
      <c r="E117" s="84"/>
      <c r="F117" s="84"/>
      <c r="G117" s="84"/>
      <c r="H117" s="84"/>
      <c r="I117" s="93"/>
      <c r="J117" s="213" t="s">
        <v>13</v>
      </c>
      <c r="K117" s="213"/>
      <c r="L117" s="213"/>
      <c r="M117" s="213"/>
      <c r="N117" s="213"/>
      <c r="O117" s="213"/>
      <c r="P117" s="213"/>
      <c r="Q117" s="213"/>
      <c r="R117" s="213"/>
      <c r="S117" s="213"/>
      <c r="T117" s="213"/>
      <c r="U117" s="213"/>
      <c r="V117" s="213"/>
      <c r="W117" s="213"/>
      <c r="X117" s="213"/>
      <c r="Y117" s="213"/>
      <c r="Z117" s="81"/>
    </row>
    <row r="118" spans="1:26" s="68" customFormat="1" ht="20.100000000000001" customHeight="1">
      <c r="A118" s="58">
        <f>IF(AND(I118&lt;&gt;"",NOT(ISNUMBER(VALUE(SUBSTITUTE(I118,"-",""))))), 1001, 0)</f>
        <v>0</v>
      </c>
      <c r="B118" s="74"/>
      <c r="C118" s="82"/>
      <c r="D118" s="83">
        <v>4</v>
      </c>
      <c r="E118" s="63" t="s">
        <v>6</v>
      </c>
      <c r="F118" s="63"/>
      <c r="G118" s="63"/>
      <c r="H118" s="63"/>
      <c r="I118" s="248"/>
      <c r="J118" s="248"/>
      <c r="K118" s="248"/>
      <c r="L118" s="248"/>
      <c r="M118" s="248"/>
      <c r="N118" s="84"/>
      <c r="O118" s="84"/>
      <c r="P118" s="84"/>
      <c r="Q118" s="84"/>
      <c r="R118" s="84"/>
      <c r="S118" s="84"/>
      <c r="T118" s="84"/>
      <c r="U118" s="84"/>
      <c r="V118" s="84"/>
      <c r="W118" s="84"/>
      <c r="X118" s="84"/>
      <c r="Y118" s="84"/>
      <c r="Z118" s="81"/>
    </row>
    <row r="119" spans="1:26" s="68" customFormat="1" ht="20.100000000000001" customHeight="1">
      <c r="A119" s="58"/>
      <c r="B119" s="74"/>
      <c r="C119" s="88"/>
      <c r="D119" s="80"/>
      <c r="E119" s="84"/>
      <c r="F119" s="84"/>
      <c r="G119" s="84"/>
      <c r="H119" s="84"/>
      <c r="I119" s="93"/>
      <c r="J119" s="214" t="s">
        <v>220</v>
      </c>
      <c r="K119" s="213"/>
      <c r="L119" s="213"/>
      <c r="M119" s="213"/>
      <c r="N119" s="213"/>
      <c r="O119" s="213"/>
      <c r="P119" s="213"/>
      <c r="Q119" s="213"/>
      <c r="R119" s="213"/>
      <c r="S119" s="213"/>
      <c r="T119" s="213"/>
      <c r="U119" s="213"/>
      <c r="V119" s="213"/>
      <c r="W119" s="213"/>
      <c r="X119" s="213"/>
      <c r="Y119" s="213"/>
      <c r="Z119" s="81"/>
    </row>
    <row r="120" spans="1:26" s="68" customFormat="1" ht="20.100000000000001" customHeight="1">
      <c r="A120" s="58">
        <f>IF(AND(I120&lt;&gt;"",NOT(ISNUMBER(VALUE(SUBSTITUTE(I120,"-",""))))), 1001, 0)</f>
        <v>0</v>
      </c>
      <c r="B120" s="74"/>
      <c r="C120" s="82"/>
      <c r="D120" s="83">
        <v>5</v>
      </c>
      <c r="E120" s="63" t="s">
        <v>7</v>
      </c>
      <c r="F120" s="63"/>
      <c r="G120" s="63"/>
      <c r="H120" s="63"/>
      <c r="I120" s="248"/>
      <c r="J120" s="248"/>
      <c r="K120" s="248"/>
      <c r="L120" s="248"/>
      <c r="M120" s="248"/>
      <c r="N120" s="84"/>
      <c r="O120" s="84"/>
      <c r="P120" s="84"/>
      <c r="Q120" s="84"/>
      <c r="R120" s="84"/>
      <c r="S120" s="84"/>
      <c r="T120" s="84"/>
      <c r="U120" s="84"/>
      <c r="V120" s="84"/>
      <c r="W120" s="84"/>
      <c r="X120" s="84"/>
      <c r="Y120" s="84"/>
      <c r="Z120" s="81"/>
    </row>
    <row r="121" spans="1:26" s="68" customFormat="1" ht="20.100000000000001" customHeight="1">
      <c r="A121" s="58"/>
      <c r="B121" s="74"/>
      <c r="C121" s="88"/>
      <c r="D121" s="80"/>
      <c r="E121" s="84"/>
      <c r="F121" s="84"/>
      <c r="G121" s="84"/>
      <c r="H121" s="84"/>
      <c r="I121" s="93"/>
      <c r="J121" s="213" t="s">
        <v>119</v>
      </c>
      <c r="K121" s="213"/>
      <c r="L121" s="213"/>
      <c r="M121" s="213"/>
      <c r="N121" s="213"/>
      <c r="O121" s="213"/>
      <c r="P121" s="213"/>
      <c r="Q121" s="213"/>
      <c r="R121" s="213"/>
      <c r="S121" s="213"/>
      <c r="T121" s="213"/>
      <c r="U121" s="213"/>
      <c r="V121" s="213"/>
      <c r="W121" s="213"/>
      <c r="X121" s="213"/>
      <c r="Y121" s="213"/>
      <c r="Z121" s="81"/>
    </row>
    <row r="122" spans="1:26" s="68" customFormat="1" ht="20.100000000000001" customHeight="1">
      <c r="A122" s="58"/>
      <c r="B122" s="74"/>
      <c r="C122" s="82"/>
      <c r="D122" s="83">
        <v>6</v>
      </c>
      <c r="E122" s="63" t="s">
        <v>10</v>
      </c>
      <c r="F122" s="63"/>
      <c r="G122" s="63"/>
      <c r="H122" s="63"/>
      <c r="I122" s="248"/>
      <c r="J122" s="248"/>
      <c r="K122" s="248"/>
      <c r="L122" s="248"/>
      <c r="M122" s="248"/>
      <c r="N122" s="248"/>
      <c r="O122" s="248"/>
      <c r="P122" s="248"/>
      <c r="Q122" s="248"/>
      <c r="R122" s="248"/>
      <c r="S122" s="248"/>
      <c r="T122" s="248"/>
      <c r="U122" s="248"/>
      <c r="V122" s="248"/>
      <c r="W122" s="248"/>
      <c r="X122" s="248"/>
      <c r="Y122" s="248"/>
      <c r="Z122" s="81"/>
    </row>
    <row r="123" spans="1:26" s="68" customFormat="1" ht="20.100000000000001" customHeight="1">
      <c r="A123" s="58"/>
      <c r="B123" s="74"/>
      <c r="C123" s="88"/>
      <c r="D123" s="80"/>
      <c r="E123" s="80"/>
      <c r="F123" s="80"/>
      <c r="G123" s="80"/>
      <c r="H123" s="80"/>
      <c r="I123" s="86"/>
      <c r="J123" s="213" t="s">
        <v>52</v>
      </c>
      <c r="K123" s="213"/>
      <c r="L123" s="213"/>
      <c r="M123" s="213"/>
      <c r="N123" s="213"/>
      <c r="O123" s="213"/>
      <c r="P123" s="213"/>
      <c r="Q123" s="213"/>
      <c r="R123" s="213"/>
      <c r="S123" s="213"/>
      <c r="T123" s="213"/>
      <c r="U123" s="213"/>
      <c r="V123" s="213"/>
      <c r="W123" s="213"/>
      <c r="X123" s="213"/>
      <c r="Y123" s="213"/>
      <c r="Z123" s="81"/>
    </row>
    <row r="124" spans="1:26" s="68" customFormat="1" ht="20.100000000000001" customHeight="1">
      <c r="A124" s="58"/>
      <c r="B124" s="74"/>
      <c r="C124" s="95"/>
      <c r="D124" s="96"/>
      <c r="E124" s="96"/>
      <c r="F124" s="96"/>
      <c r="G124" s="96"/>
      <c r="H124" s="96"/>
      <c r="I124" s="98"/>
      <c r="J124" s="99"/>
      <c r="K124" s="99"/>
      <c r="L124" s="99"/>
      <c r="M124" s="99"/>
      <c r="N124" s="99"/>
      <c r="O124" s="99"/>
      <c r="P124" s="99"/>
      <c r="Q124" s="99"/>
      <c r="R124" s="99"/>
      <c r="S124" s="99"/>
      <c r="T124" s="99"/>
      <c r="U124" s="99"/>
      <c r="V124" s="99"/>
      <c r="W124" s="99"/>
      <c r="X124" s="99"/>
      <c r="Y124" s="99"/>
      <c r="Z124" s="120"/>
    </row>
    <row r="125" spans="1:26" s="68" customFormat="1" ht="20.100000000000001" customHeight="1">
      <c r="A125" s="58"/>
      <c r="B125" s="74"/>
      <c r="C125" s="80"/>
      <c r="D125" s="80"/>
      <c r="E125" s="80"/>
      <c r="F125" s="80"/>
      <c r="G125" s="80"/>
      <c r="H125" s="80"/>
      <c r="I125" s="101"/>
      <c r="J125" s="101"/>
      <c r="K125" s="101"/>
      <c r="L125" s="101"/>
      <c r="M125" s="101"/>
      <c r="N125" s="101"/>
      <c r="O125" s="101"/>
      <c r="P125" s="101"/>
      <c r="Q125" s="101"/>
      <c r="R125" s="101"/>
      <c r="S125" s="101"/>
      <c r="T125" s="101"/>
      <c r="U125" s="101"/>
      <c r="V125" s="101"/>
      <c r="W125" s="101"/>
      <c r="X125" s="101"/>
      <c r="Y125" s="101"/>
      <c r="Z125" s="80"/>
    </row>
    <row r="126" spans="1:26" s="68" customFormat="1" ht="15.75" hidden="1" customHeight="1">
      <c r="A126" s="58"/>
      <c r="B126" s="74"/>
      <c r="C126" s="80"/>
      <c r="D126" s="80"/>
      <c r="E126" s="80"/>
      <c r="F126" s="80"/>
      <c r="G126" s="80"/>
      <c r="H126" s="80"/>
      <c r="I126" s="102"/>
      <c r="J126" s="101"/>
      <c r="K126" s="101"/>
      <c r="L126" s="101"/>
      <c r="M126" s="101"/>
      <c r="N126" s="101"/>
      <c r="O126" s="101"/>
      <c r="P126" s="101"/>
      <c r="Q126" s="101"/>
      <c r="R126" s="101"/>
      <c r="S126" s="101"/>
      <c r="T126" s="101"/>
      <c r="U126" s="101"/>
      <c r="V126" s="101"/>
      <c r="W126" s="101"/>
      <c r="X126" s="101"/>
      <c r="Y126" s="101"/>
      <c r="Z126" s="80"/>
    </row>
    <row r="127" spans="1:26" s="68" customFormat="1" ht="15.75" hidden="1" customHeight="1">
      <c r="A127" s="58"/>
      <c r="B127" s="74"/>
      <c r="C127" s="80"/>
      <c r="D127" s="80"/>
      <c r="E127" s="80"/>
      <c r="F127" s="80"/>
      <c r="G127" s="80"/>
      <c r="H127" s="80"/>
      <c r="I127" s="101"/>
      <c r="J127" s="101"/>
      <c r="K127" s="101"/>
      <c r="L127" s="101"/>
      <c r="M127" s="101"/>
      <c r="N127" s="101"/>
      <c r="O127" s="101"/>
      <c r="P127" s="101"/>
      <c r="Q127" s="101"/>
      <c r="R127" s="101"/>
      <c r="S127" s="101"/>
      <c r="T127" s="101"/>
      <c r="U127" s="101"/>
      <c r="V127" s="101"/>
      <c r="W127" s="101"/>
      <c r="X127" s="101"/>
      <c r="Y127" s="101"/>
      <c r="Z127" s="80"/>
    </row>
    <row r="128" spans="1:26" s="68" customFormat="1" ht="15.75" hidden="1" customHeight="1">
      <c r="A128" s="58"/>
      <c r="B128" s="74"/>
      <c r="C128" s="80"/>
      <c r="D128" s="80"/>
      <c r="E128" s="80"/>
      <c r="F128" s="80"/>
      <c r="G128" s="80"/>
      <c r="H128" s="80"/>
      <c r="I128" s="102"/>
      <c r="J128" s="101"/>
      <c r="K128" s="101"/>
      <c r="L128" s="101"/>
      <c r="M128" s="101"/>
      <c r="N128" s="101"/>
      <c r="O128" s="101"/>
      <c r="P128" s="101"/>
      <c r="Q128" s="101"/>
      <c r="R128" s="101"/>
      <c r="S128" s="101"/>
      <c r="T128" s="101"/>
      <c r="U128" s="101"/>
      <c r="V128" s="101"/>
      <c r="W128" s="101"/>
      <c r="X128" s="101"/>
      <c r="Y128" s="101"/>
      <c r="Z128" s="80"/>
    </row>
    <row r="129" spans="1:26" s="68" customFormat="1" ht="15.75" hidden="1" customHeight="1">
      <c r="A129" s="58"/>
      <c r="B129" s="74"/>
      <c r="C129" s="80"/>
      <c r="D129" s="80"/>
      <c r="E129" s="80"/>
      <c r="F129" s="80"/>
      <c r="G129" s="80"/>
      <c r="H129" s="80"/>
      <c r="I129" s="101"/>
      <c r="J129" s="101"/>
      <c r="K129" s="101"/>
      <c r="L129" s="101"/>
      <c r="M129" s="101"/>
      <c r="N129" s="101"/>
      <c r="O129" s="101"/>
      <c r="P129" s="101"/>
      <c r="Q129" s="101"/>
      <c r="R129" s="101"/>
      <c r="S129" s="101"/>
      <c r="T129" s="101"/>
      <c r="U129" s="101"/>
      <c r="V129" s="101"/>
      <c r="W129" s="101"/>
      <c r="X129" s="101"/>
      <c r="Y129" s="101"/>
      <c r="Z129" s="80"/>
    </row>
    <row r="130" spans="1:26" s="68" customFormat="1" ht="15.75" hidden="1" customHeight="1">
      <c r="A130" s="58"/>
      <c r="B130" s="74"/>
      <c r="C130" s="80"/>
      <c r="D130" s="80"/>
      <c r="E130" s="80"/>
      <c r="F130" s="80"/>
      <c r="G130" s="80"/>
      <c r="H130" s="80"/>
      <c r="I130" s="102"/>
      <c r="J130" s="101"/>
      <c r="K130" s="101"/>
      <c r="L130" s="101"/>
      <c r="M130" s="101"/>
      <c r="N130" s="101"/>
      <c r="O130" s="101"/>
      <c r="P130" s="101"/>
      <c r="Q130" s="101"/>
      <c r="R130" s="101"/>
      <c r="S130" s="101"/>
      <c r="T130" s="101"/>
      <c r="U130" s="101"/>
      <c r="V130" s="101"/>
      <c r="W130" s="101"/>
      <c r="X130" s="101"/>
      <c r="Y130" s="101"/>
      <c r="Z130" s="80"/>
    </row>
    <row r="131" spans="1:26" s="68" customFormat="1" ht="15.75" hidden="1" customHeight="1">
      <c r="A131" s="58"/>
      <c r="B131" s="74"/>
      <c r="C131" s="80"/>
      <c r="D131" s="80"/>
      <c r="E131" s="80"/>
      <c r="F131" s="80"/>
      <c r="G131" s="80"/>
      <c r="H131" s="80"/>
      <c r="I131" s="101"/>
      <c r="J131" s="101"/>
      <c r="K131" s="101"/>
      <c r="L131" s="101"/>
      <c r="M131" s="101"/>
      <c r="N131" s="101"/>
      <c r="O131" s="101"/>
      <c r="P131" s="101"/>
      <c r="Q131" s="101"/>
      <c r="R131" s="101"/>
      <c r="S131" s="101"/>
      <c r="T131" s="101"/>
      <c r="U131" s="101"/>
      <c r="V131" s="101"/>
      <c r="W131" s="101"/>
      <c r="X131" s="101"/>
      <c r="Y131" s="101"/>
      <c r="Z131" s="80"/>
    </row>
    <row r="132" spans="1:26" s="68" customFormat="1" ht="15.75" hidden="1" customHeight="1">
      <c r="A132" s="58"/>
      <c r="B132" s="74"/>
      <c r="C132" s="80"/>
      <c r="D132" s="80"/>
      <c r="E132" s="80"/>
      <c r="F132" s="80"/>
      <c r="G132" s="80"/>
      <c r="H132" s="80"/>
      <c r="I132" s="101"/>
      <c r="J132" s="101"/>
      <c r="K132" s="101"/>
      <c r="L132" s="101"/>
      <c r="M132" s="101"/>
      <c r="N132" s="101"/>
      <c r="O132" s="101"/>
      <c r="P132" s="101"/>
      <c r="Q132" s="101"/>
      <c r="R132" s="101"/>
      <c r="S132" s="101"/>
      <c r="T132" s="101"/>
      <c r="U132" s="101"/>
      <c r="V132" s="101"/>
      <c r="W132" s="101"/>
      <c r="X132" s="101"/>
      <c r="Y132" s="101"/>
      <c r="Z132" s="80"/>
    </row>
    <row r="133" spans="1:26" s="68" customFormat="1" ht="15.75" hidden="1" customHeight="1">
      <c r="A133" s="58"/>
      <c r="B133" s="74"/>
      <c r="C133" s="80"/>
      <c r="D133" s="80"/>
      <c r="E133" s="80"/>
      <c r="F133" s="80"/>
      <c r="G133" s="80"/>
      <c r="H133" s="80"/>
      <c r="I133" s="101"/>
      <c r="J133" s="101"/>
      <c r="K133" s="101"/>
      <c r="L133" s="101"/>
      <c r="M133" s="101"/>
      <c r="N133" s="101"/>
      <c r="O133" s="101"/>
      <c r="P133" s="101"/>
      <c r="Q133" s="101"/>
      <c r="R133" s="101"/>
      <c r="S133" s="101"/>
      <c r="T133" s="101"/>
      <c r="U133" s="101"/>
      <c r="V133" s="101"/>
      <c r="W133" s="101"/>
      <c r="X133" s="101"/>
      <c r="Y133" s="101"/>
      <c r="Z133" s="80"/>
    </row>
    <row r="134" spans="1:26" s="68" customFormat="1" ht="15.75" hidden="1" customHeight="1">
      <c r="A134" s="58"/>
      <c r="B134" s="74"/>
      <c r="C134" s="80"/>
      <c r="D134" s="80"/>
      <c r="E134" s="80"/>
      <c r="F134" s="80"/>
      <c r="G134" s="80"/>
      <c r="H134" s="80"/>
      <c r="I134" s="101"/>
      <c r="J134" s="101"/>
      <c r="K134" s="101"/>
      <c r="L134" s="101"/>
      <c r="M134" s="101"/>
      <c r="N134" s="101"/>
      <c r="O134" s="101"/>
      <c r="P134" s="101"/>
      <c r="Q134" s="101"/>
      <c r="R134" s="101"/>
      <c r="S134" s="101"/>
      <c r="T134" s="101"/>
      <c r="U134" s="101"/>
      <c r="V134" s="101"/>
      <c r="W134" s="101"/>
      <c r="X134" s="101"/>
      <c r="Y134" s="101"/>
      <c r="Z134" s="80"/>
    </row>
    <row r="135" spans="1:26" s="68" customFormat="1" ht="15.75" hidden="1" customHeight="1">
      <c r="A135" s="58"/>
      <c r="B135" s="74"/>
      <c r="C135" s="80"/>
      <c r="D135" s="80"/>
      <c r="E135" s="80"/>
      <c r="F135" s="80"/>
      <c r="G135" s="80"/>
      <c r="H135" s="80"/>
      <c r="I135" s="101"/>
      <c r="J135" s="101"/>
      <c r="K135" s="101"/>
      <c r="L135" s="101"/>
      <c r="M135" s="101"/>
      <c r="N135" s="101"/>
      <c r="O135" s="101"/>
      <c r="P135" s="101"/>
      <c r="Q135" s="101"/>
      <c r="R135" s="101"/>
      <c r="S135" s="101"/>
      <c r="T135" s="101"/>
      <c r="U135" s="101"/>
      <c r="V135" s="101"/>
      <c r="W135" s="101"/>
      <c r="X135" s="101"/>
      <c r="Y135" s="101"/>
      <c r="Z135" s="80"/>
    </row>
    <row r="136" spans="1:26" s="68" customFormat="1" ht="15.75" hidden="1" customHeight="1">
      <c r="A136" s="58"/>
      <c r="B136" s="74"/>
      <c r="C136" s="80"/>
      <c r="D136" s="80"/>
      <c r="E136" s="80"/>
      <c r="F136" s="80"/>
      <c r="G136" s="80"/>
      <c r="H136" s="80"/>
      <c r="I136" s="101"/>
      <c r="J136" s="101"/>
      <c r="K136" s="101"/>
      <c r="L136" s="101"/>
      <c r="M136" s="101"/>
      <c r="N136" s="101"/>
      <c r="O136" s="101"/>
      <c r="P136" s="101"/>
      <c r="Q136" s="101"/>
      <c r="R136" s="101"/>
      <c r="S136" s="101"/>
      <c r="T136" s="101"/>
      <c r="U136" s="101"/>
      <c r="V136" s="101"/>
      <c r="W136" s="101"/>
      <c r="X136" s="101"/>
      <c r="Y136" s="101"/>
      <c r="Z136" s="80"/>
    </row>
    <row r="137" spans="1:26" s="68" customFormat="1" ht="15.75" hidden="1" customHeight="1">
      <c r="A137" s="58"/>
      <c r="B137" s="74"/>
      <c r="C137" s="80"/>
      <c r="D137" s="80"/>
      <c r="E137" s="80"/>
      <c r="F137" s="80"/>
      <c r="G137" s="80"/>
      <c r="H137" s="80"/>
      <c r="I137" s="101"/>
      <c r="J137" s="101"/>
      <c r="K137" s="101"/>
      <c r="L137" s="101"/>
      <c r="M137" s="101"/>
      <c r="N137" s="101"/>
      <c r="O137" s="101"/>
      <c r="P137" s="101"/>
      <c r="Q137" s="101"/>
      <c r="R137" s="101"/>
      <c r="S137" s="101"/>
      <c r="T137" s="101"/>
      <c r="U137" s="101"/>
      <c r="V137" s="101"/>
      <c r="W137" s="101"/>
      <c r="X137" s="101"/>
      <c r="Y137" s="101"/>
      <c r="Z137" s="80"/>
    </row>
    <row r="138" spans="1:26" s="68" customFormat="1" ht="15.75" hidden="1" customHeight="1">
      <c r="A138" s="58"/>
      <c r="B138" s="74"/>
      <c r="C138" s="80"/>
      <c r="D138" s="80"/>
      <c r="E138" s="80"/>
      <c r="F138" s="80"/>
      <c r="G138" s="80"/>
      <c r="H138" s="80"/>
      <c r="I138" s="101"/>
      <c r="J138" s="101"/>
      <c r="K138" s="101"/>
      <c r="L138" s="101"/>
      <c r="M138" s="101"/>
      <c r="N138" s="101"/>
      <c r="O138" s="101"/>
      <c r="P138" s="101"/>
      <c r="Q138" s="101"/>
      <c r="R138" s="101"/>
      <c r="S138" s="101"/>
      <c r="T138" s="101"/>
      <c r="U138" s="101"/>
      <c r="V138" s="101"/>
      <c r="W138" s="101"/>
      <c r="X138" s="101"/>
      <c r="Y138" s="101"/>
      <c r="Z138" s="80"/>
    </row>
    <row r="139" spans="1:26" s="68" customFormat="1" ht="15.75" hidden="1" customHeight="1">
      <c r="A139" s="58"/>
      <c r="B139" s="74"/>
      <c r="C139" s="80"/>
      <c r="D139" s="80"/>
      <c r="E139" s="80"/>
      <c r="F139" s="80"/>
      <c r="G139" s="80"/>
      <c r="H139" s="80"/>
      <c r="I139" s="101"/>
      <c r="J139" s="101"/>
      <c r="K139" s="101"/>
      <c r="L139" s="101"/>
      <c r="M139" s="101"/>
      <c r="N139" s="101"/>
      <c r="O139" s="101"/>
      <c r="P139" s="101"/>
      <c r="Q139" s="101"/>
      <c r="R139" s="101"/>
      <c r="S139" s="101"/>
      <c r="T139" s="101"/>
      <c r="U139" s="101"/>
      <c r="V139" s="101"/>
      <c r="W139" s="101"/>
      <c r="X139" s="101"/>
      <c r="Y139" s="101"/>
      <c r="Z139" s="80"/>
    </row>
    <row r="140" spans="1:26" s="68" customFormat="1" ht="15.75" hidden="1" customHeight="1">
      <c r="A140" s="58"/>
      <c r="B140" s="74"/>
      <c r="C140" s="80"/>
      <c r="D140" s="80"/>
      <c r="E140" s="80"/>
      <c r="F140" s="80"/>
      <c r="G140" s="80"/>
      <c r="H140" s="80"/>
      <c r="I140" s="101"/>
      <c r="J140" s="101"/>
      <c r="K140" s="101"/>
      <c r="L140" s="101"/>
      <c r="M140" s="101"/>
      <c r="N140" s="101"/>
      <c r="O140" s="101"/>
      <c r="P140" s="101"/>
      <c r="Q140" s="101"/>
      <c r="R140" s="101"/>
      <c r="S140" s="101"/>
      <c r="T140" s="101"/>
      <c r="U140" s="101"/>
      <c r="V140" s="101"/>
      <c r="W140" s="101"/>
      <c r="X140" s="101"/>
      <c r="Y140" s="101"/>
      <c r="Z140" s="80"/>
    </row>
    <row r="141" spans="1:26" s="68" customFormat="1" ht="15.75" hidden="1" customHeight="1">
      <c r="A141" s="58"/>
      <c r="B141" s="74"/>
      <c r="C141" s="80"/>
      <c r="D141" s="80"/>
      <c r="E141" s="80"/>
      <c r="F141" s="80"/>
      <c r="G141" s="80"/>
      <c r="H141" s="80"/>
      <c r="I141" s="101"/>
      <c r="J141" s="101"/>
      <c r="K141" s="101"/>
      <c r="L141" s="101"/>
      <c r="M141" s="101"/>
      <c r="N141" s="101"/>
      <c r="O141" s="101"/>
      <c r="P141" s="101"/>
      <c r="Q141" s="101"/>
      <c r="R141" s="101"/>
      <c r="S141" s="101"/>
      <c r="T141" s="101"/>
      <c r="U141" s="101"/>
      <c r="V141" s="101"/>
      <c r="W141" s="101"/>
      <c r="X141" s="101"/>
      <c r="Y141" s="101"/>
      <c r="Z141" s="80"/>
    </row>
    <row r="142" spans="1:26" s="68" customFormat="1" ht="15.75" hidden="1" customHeight="1">
      <c r="A142" s="58"/>
      <c r="B142" s="74"/>
      <c r="C142" s="80"/>
      <c r="D142" s="80"/>
      <c r="E142" s="80"/>
      <c r="F142" s="80"/>
      <c r="G142" s="80"/>
      <c r="H142" s="80"/>
      <c r="I142" s="101"/>
      <c r="J142" s="101"/>
      <c r="K142" s="101"/>
      <c r="L142" s="101"/>
      <c r="M142" s="101"/>
      <c r="N142" s="101"/>
      <c r="O142" s="101"/>
      <c r="P142" s="101"/>
      <c r="Q142" s="101"/>
      <c r="R142" s="101"/>
      <c r="S142" s="101"/>
      <c r="T142" s="101"/>
      <c r="U142" s="101"/>
      <c r="V142" s="101"/>
      <c r="W142" s="101"/>
      <c r="X142" s="101"/>
      <c r="Y142" s="101"/>
      <c r="Z142" s="80"/>
    </row>
    <row r="143" spans="1:26" s="68" customFormat="1" ht="15.75" hidden="1" customHeight="1">
      <c r="A143" s="58"/>
      <c r="B143" s="74"/>
      <c r="C143" s="80"/>
      <c r="D143" s="80"/>
      <c r="E143" s="80"/>
      <c r="F143" s="80"/>
      <c r="G143" s="80"/>
      <c r="H143" s="80"/>
      <c r="I143" s="101"/>
      <c r="J143" s="101"/>
      <c r="K143" s="101"/>
      <c r="L143" s="101"/>
      <c r="M143" s="101"/>
      <c r="N143" s="101"/>
      <c r="O143" s="101"/>
      <c r="P143" s="101"/>
      <c r="Q143" s="101"/>
      <c r="R143" s="101"/>
      <c r="S143" s="101"/>
      <c r="T143" s="101"/>
      <c r="U143" s="101"/>
      <c r="V143" s="101"/>
      <c r="W143" s="101"/>
      <c r="X143" s="101"/>
      <c r="Y143" s="101"/>
      <c r="Z143" s="80"/>
    </row>
    <row r="144" spans="1:26" s="68" customFormat="1" ht="15.75" hidden="1" customHeight="1">
      <c r="A144" s="58"/>
      <c r="B144" s="74"/>
      <c r="C144" s="80"/>
      <c r="D144" s="80"/>
      <c r="E144" s="80"/>
      <c r="F144" s="80"/>
      <c r="G144" s="80"/>
      <c r="H144" s="80"/>
      <c r="I144" s="101"/>
      <c r="J144" s="101"/>
      <c r="K144" s="101"/>
      <c r="L144" s="101"/>
      <c r="M144" s="101"/>
      <c r="N144" s="101"/>
      <c r="O144" s="101"/>
      <c r="P144" s="101"/>
      <c r="Q144" s="101"/>
      <c r="R144" s="101"/>
      <c r="S144" s="101"/>
      <c r="T144" s="101"/>
      <c r="U144" s="101"/>
      <c r="V144" s="101"/>
      <c r="W144" s="101"/>
      <c r="X144" s="101"/>
      <c r="Y144" s="101"/>
      <c r="Z144" s="80"/>
    </row>
    <row r="145" spans="1:26" s="68" customFormat="1" ht="20.100000000000001" customHeight="1">
      <c r="A145" s="58"/>
      <c r="B145" s="74"/>
      <c r="C145" s="80"/>
      <c r="D145" s="80"/>
      <c r="E145" s="80"/>
      <c r="F145" s="80"/>
      <c r="G145" s="80"/>
      <c r="H145" s="80"/>
      <c r="I145" s="102"/>
      <c r="J145" s="80"/>
      <c r="K145" s="80"/>
      <c r="L145" s="80"/>
      <c r="M145" s="80"/>
      <c r="N145" s="80"/>
      <c r="O145" s="80"/>
      <c r="P145" s="80"/>
      <c r="Q145" s="80"/>
      <c r="R145" s="80"/>
      <c r="S145" s="80"/>
      <c r="T145" s="80"/>
      <c r="U145" s="80"/>
      <c r="V145" s="80"/>
      <c r="W145" s="80"/>
      <c r="X145" s="80"/>
      <c r="Y145" s="80"/>
      <c r="Z145" s="80"/>
    </row>
    <row r="146" spans="1:26" s="68" customFormat="1" ht="20.100000000000001" customHeight="1">
      <c r="A146" s="58"/>
      <c r="B146" s="74"/>
      <c r="C146" s="245" t="s">
        <v>100</v>
      </c>
      <c r="D146" s="246"/>
      <c r="E146" s="246"/>
      <c r="F146" s="246"/>
      <c r="G146" s="246"/>
      <c r="H146" s="247"/>
    </row>
    <row r="147" spans="1:26" s="68" customFormat="1" ht="20.100000000000001" customHeight="1">
      <c r="A147" s="58"/>
      <c r="B147" s="74"/>
      <c r="C147" s="75"/>
      <c r="D147" s="76"/>
      <c r="E147" s="76"/>
      <c r="F147" s="76"/>
      <c r="G147" s="76"/>
      <c r="H147" s="76"/>
      <c r="I147" s="123"/>
      <c r="J147" s="78"/>
      <c r="K147" s="78"/>
      <c r="L147" s="78"/>
      <c r="M147" s="78"/>
      <c r="N147" s="78"/>
      <c r="O147" s="78"/>
      <c r="P147" s="78"/>
      <c r="Q147" s="78"/>
      <c r="R147" s="78"/>
      <c r="S147" s="78"/>
      <c r="T147" s="78"/>
      <c r="U147" s="78"/>
      <c r="V147" s="78"/>
      <c r="W147" s="78"/>
      <c r="X147" s="78"/>
      <c r="Y147" s="78"/>
      <c r="Z147" s="79"/>
    </row>
    <row r="148" spans="1:26" s="68" customFormat="1" ht="20.100000000000001" customHeight="1">
      <c r="A148" s="58"/>
      <c r="B148" s="74"/>
      <c r="C148" s="75"/>
      <c r="D148" s="124" t="s">
        <v>209</v>
      </c>
      <c r="E148" s="124"/>
      <c r="F148" s="124"/>
      <c r="G148" s="124"/>
      <c r="H148" s="124"/>
      <c r="I148" s="124"/>
      <c r="J148" s="124"/>
      <c r="K148" s="124"/>
      <c r="L148" s="124"/>
      <c r="M148" s="124"/>
      <c r="N148" s="124"/>
      <c r="O148" s="124"/>
      <c r="P148" s="124"/>
      <c r="Q148" s="124"/>
      <c r="R148" s="124"/>
      <c r="S148" s="124"/>
      <c r="T148" s="124"/>
      <c r="U148" s="124"/>
      <c r="V148" s="124"/>
      <c r="W148" s="124"/>
      <c r="X148" s="124"/>
      <c r="Y148" s="124"/>
      <c r="Z148" s="81"/>
    </row>
    <row r="149" spans="1:26" s="68" customFormat="1" ht="20.100000000000001" customHeight="1">
      <c r="A149" s="58">
        <f>IF(AND(I149&lt;&gt;"しない", I149&lt;&gt;"する"), 1001, 0)</f>
        <v>0</v>
      </c>
      <c r="B149" s="74"/>
      <c r="C149" s="75"/>
      <c r="D149" s="83">
        <v>1</v>
      </c>
      <c r="E149" s="84" t="s">
        <v>210</v>
      </c>
      <c r="F149" s="84"/>
      <c r="G149" s="84"/>
      <c r="H149" s="84"/>
      <c r="I149" s="248" t="s">
        <v>226</v>
      </c>
      <c r="J149" s="248"/>
      <c r="K149" s="248"/>
      <c r="L149" s="248"/>
      <c r="M149" s="248"/>
      <c r="N149" s="84"/>
      <c r="O149" s="84"/>
      <c r="P149" s="84"/>
      <c r="Q149" s="84"/>
      <c r="R149" s="84"/>
      <c r="S149" s="84"/>
      <c r="T149" s="84"/>
      <c r="U149" s="84"/>
      <c r="V149" s="80"/>
      <c r="W149" s="80"/>
      <c r="X149" s="80"/>
      <c r="Y149" s="80"/>
      <c r="Z149" s="81"/>
    </row>
    <row r="150" spans="1:26" s="68" customFormat="1" ht="20.100000000000001" customHeight="1">
      <c r="A150" s="58"/>
      <c r="B150" s="74"/>
      <c r="C150" s="75"/>
      <c r="D150" s="80"/>
      <c r="E150" s="84"/>
      <c r="F150" s="84"/>
      <c r="G150" s="84"/>
      <c r="H150" s="84"/>
      <c r="I150" s="93"/>
      <c r="J150" s="213" t="s">
        <v>208</v>
      </c>
      <c r="K150" s="213"/>
      <c r="L150" s="213"/>
      <c r="M150" s="213"/>
      <c r="N150" s="213"/>
      <c r="O150" s="213"/>
      <c r="P150" s="213"/>
      <c r="Q150" s="213"/>
      <c r="R150" s="213"/>
      <c r="S150" s="213"/>
      <c r="T150" s="213"/>
      <c r="U150" s="213"/>
      <c r="V150" s="80"/>
      <c r="W150" s="80"/>
      <c r="X150" s="80"/>
      <c r="Y150" s="80"/>
      <c r="Z150" s="81"/>
    </row>
    <row r="151" spans="1:26" s="68" customFormat="1" ht="20.100000000000001" customHeight="1">
      <c r="A151" s="58">
        <f>IF(AND($I149="する",ISBLANK($I151)), 1001, 0)</f>
        <v>0</v>
      </c>
      <c r="B151" s="74"/>
      <c r="C151" s="82"/>
      <c r="D151" s="83">
        <v>2</v>
      </c>
      <c r="E151" s="63" t="s">
        <v>0</v>
      </c>
      <c r="F151" s="63"/>
      <c r="G151" s="63"/>
      <c r="H151" s="63"/>
      <c r="I151" s="253"/>
      <c r="J151" s="254"/>
      <c r="K151" s="254"/>
      <c r="L151" s="254"/>
      <c r="M151" s="254"/>
      <c r="N151" s="84"/>
      <c r="O151" s="84"/>
      <c r="P151" s="84"/>
      <c r="Q151" s="84"/>
      <c r="R151" s="84"/>
      <c r="S151" s="84"/>
      <c r="T151" s="84"/>
      <c r="U151" s="84"/>
      <c r="V151" s="84"/>
      <c r="W151" s="84"/>
      <c r="X151" s="84"/>
      <c r="Y151" s="84"/>
      <c r="Z151" s="81"/>
    </row>
    <row r="152" spans="1:26" s="68" customFormat="1" ht="20.100000000000001" customHeight="1">
      <c r="A152" s="58"/>
      <c r="B152" s="74"/>
      <c r="C152" s="82"/>
      <c r="D152" s="83"/>
      <c r="E152" s="84"/>
      <c r="F152" s="84"/>
      <c r="G152" s="84"/>
      <c r="H152" s="84"/>
      <c r="I152" s="86"/>
      <c r="J152" s="213" t="s">
        <v>250</v>
      </c>
      <c r="K152" s="213"/>
      <c r="L152" s="213"/>
      <c r="M152" s="213"/>
      <c r="N152" s="213"/>
      <c r="O152" s="213"/>
      <c r="P152" s="213"/>
      <c r="Q152" s="213"/>
      <c r="R152" s="213"/>
      <c r="S152" s="213"/>
      <c r="T152" s="213"/>
      <c r="U152" s="213"/>
      <c r="V152" s="213"/>
      <c r="W152" s="213"/>
      <c r="X152" s="213"/>
      <c r="Y152" s="213"/>
      <c r="Z152" s="81"/>
    </row>
    <row r="153" spans="1:26" s="68" customFormat="1" ht="20.100000000000001" customHeight="1">
      <c r="A153" s="58">
        <f>IF(AND($I149="する",ISBLANK($I153)), 1001, 0)</f>
        <v>0</v>
      </c>
      <c r="B153" s="74"/>
      <c r="C153" s="82"/>
      <c r="D153" s="83">
        <v>3</v>
      </c>
      <c r="E153" s="63" t="s">
        <v>1</v>
      </c>
      <c r="F153" s="63"/>
      <c r="G153" s="63"/>
      <c r="H153" s="63"/>
      <c r="I153" s="255"/>
      <c r="J153" s="255"/>
      <c r="K153" s="255"/>
      <c r="L153" s="255"/>
      <c r="M153" s="255"/>
      <c r="N153" s="255"/>
      <c r="O153" s="255"/>
      <c r="P153" s="255"/>
      <c r="Q153" s="255"/>
      <c r="R153" s="255"/>
      <c r="S153" s="255"/>
      <c r="T153" s="255"/>
      <c r="U153" s="255"/>
      <c r="V153" s="255"/>
      <c r="W153" s="255"/>
      <c r="X153" s="255"/>
      <c r="Y153" s="255"/>
      <c r="Z153" s="81"/>
    </row>
    <row r="154" spans="1:26" s="68" customFormat="1" ht="20.100000000000001" customHeight="1">
      <c r="A154" s="58"/>
      <c r="B154" s="74"/>
      <c r="C154" s="82"/>
      <c r="D154" s="83"/>
      <c r="E154" s="84"/>
      <c r="F154" s="84"/>
      <c r="G154" s="84"/>
      <c r="H154" s="84"/>
      <c r="I154" s="86"/>
      <c r="J154" s="213" t="s">
        <v>101</v>
      </c>
      <c r="K154" s="213"/>
      <c r="L154" s="213"/>
      <c r="M154" s="213"/>
      <c r="N154" s="213"/>
      <c r="O154" s="213"/>
      <c r="P154" s="213"/>
      <c r="Q154" s="213"/>
      <c r="R154" s="213"/>
      <c r="S154" s="213"/>
      <c r="T154" s="213"/>
      <c r="U154" s="213"/>
      <c r="V154" s="213"/>
      <c r="W154" s="213"/>
      <c r="X154" s="213"/>
      <c r="Y154" s="213"/>
      <c r="Z154" s="81"/>
    </row>
    <row r="155" spans="1:26" s="68" customFormat="1" ht="20.100000000000001" customHeight="1">
      <c r="A155" s="58"/>
      <c r="B155" s="74"/>
      <c r="C155" s="82"/>
      <c r="D155" s="83">
        <v>4</v>
      </c>
      <c r="E155" s="63" t="s">
        <v>102</v>
      </c>
      <c r="F155" s="63"/>
      <c r="G155" s="63"/>
      <c r="H155" s="63"/>
      <c r="I155" s="248"/>
      <c r="J155" s="248"/>
      <c r="K155" s="248"/>
      <c r="L155" s="248"/>
      <c r="M155" s="248"/>
      <c r="N155" s="248"/>
      <c r="O155" s="248"/>
      <c r="P155" s="248"/>
      <c r="Q155" s="248"/>
      <c r="R155" s="248"/>
      <c r="S155" s="248"/>
      <c r="T155" s="248"/>
      <c r="U155" s="248"/>
      <c r="V155" s="248"/>
      <c r="W155" s="248"/>
      <c r="X155" s="248"/>
      <c r="Y155" s="248"/>
      <c r="Z155" s="81"/>
    </row>
    <row r="156" spans="1:26" s="68" customFormat="1" ht="20.100000000000001" customHeight="1">
      <c r="A156" s="58"/>
      <c r="B156" s="74"/>
      <c r="C156" s="82"/>
      <c r="D156" s="83"/>
      <c r="E156" s="84"/>
      <c r="F156" s="84"/>
      <c r="G156" s="84"/>
      <c r="H156" s="84"/>
      <c r="I156" s="86"/>
      <c r="J156" s="213" t="s">
        <v>12</v>
      </c>
      <c r="K156" s="213"/>
      <c r="L156" s="213"/>
      <c r="M156" s="213"/>
      <c r="N156" s="213"/>
      <c r="O156" s="213"/>
      <c r="P156" s="213"/>
      <c r="Q156" s="213"/>
      <c r="R156" s="213"/>
      <c r="S156" s="213"/>
      <c r="T156" s="213"/>
      <c r="U156" s="213"/>
      <c r="V156" s="213"/>
      <c r="W156" s="213"/>
      <c r="X156" s="213"/>
      <c r="Y156" s="213"/>
      <c r="Z156" s="81"/>
    </row>
    <row r="157" spans="1:26" s="68" customFormat="1" ht="20.100000000000001" customHeight="1">
      <c r="A157" s="58">
        <f>IF(AND($I149="する",ISBLANK($I157)), 1001, 0)</f>
        <v>0</v>
      </c>
      <c r="B157" s="74"/>
      <c r="C157" s="82"/>
      <c r="D157" s="83">
        <v>5</v>
      </c>
      <c r="E157" s="63" t="s">
        <v>103</v>
      </c>
      <c r="F157" s="63"/>
      <c r="G157" s="63"/>
      <c r="H157" s="63"/>
      <c r="I157" s="248"/>
      <c r="J157" s="248"/>
      <c r="K157" s="248"/>
      <c r="L157" s="248"/>
      <c r="M157" s="248"/>
      <c r="N157" s="248"/>
      <c r="O157" s="248"/>
      <c r="P157" s="248"/>
      <c r="Q157" s="248"/>
      <c r="R157" s="248"/>
      <c r="S157" s="248"/>
      <c r="T157" s="248"/>
      <c r="U157" s="248"/>
      <c r="V157" s="248"/>
      <c r="W157" s="248"/>
      <c r="X157" s="248"/>
      <c r="Y157" s="248"/>
      <c r="Z157" s="81"/>
    </row>
    <row r="158" spans="1:26" s="68" customFormat="1" ht="20.100000000000001" customHeight="1">
      <c r="A158" s="58"/>
      <c r="B158" s="74"/>
      <c r="C158" s="88"/>
      <c r="D158" s="80"/>
      <c r="E158" s="84"/>
      <c r="F158" s="84"/>
      <c r="G158" s="84"/>
      <c r="H158" s="84"/>
      <c r="I158" s="86"/>
      <c r="J158" s="213" t="s">
        <v>13</v>
      </c>
      <c r="K158" s="213"/>
      <c r="L158" s="213"/>
      <c r="M158" s="213"/>
      <c r="N158" s="213"/>
      <c r="O158" s="213"/>
      <c r="P158" s="213"/>
      <c r="Q158" s="213"/>
      <c r="R158" s="213"/>
      <c r="S158" s="213"/>
      <c r="T158" s="213"/>
      <c r="U158" s="213"/>
      <c r="V158" s="213"/>
      <c r="W158" s="213"/>
      <c r="X158" s="213"/>
      <c r="Y158" s="213"/>
      <c r="Z158" s="81"/>
    </row>
    <row r="159" spans="1:26" s="68" customFormat="1" ht="20.100000000000001" customHeight="1">
      <c r="A159" s="58">
        <f>IF(AND($I149="する",NOT(AND(I159&lt;&gt;"",ISNUMBER(VALUE(SUBSTITUTE(I159,"-","")))))), 1001, 0)</f>
        <v>0</v>
      </c>
      <c r="B159" s="74"/>
      <c r="C159" s="82"/>
      <c r="D159" s="83">
        <v>6</v>
      </c>
      <c r="E159" s="63" t="s">
        <v>6</v>
      </c>
      <c r="F159" s="63"/>
      <c r="G159" s="63"/>
      <c r="H159" s="63"/>
      <c r="I159" s="248"/>
      <c r="J159" s="248"/>
      <c r="K159" s="248"/>
      <c r="L159" s="248"/>
      <c r="M159" s="248"/>
      <c r="N159" s="84"/>
      <c r="O159" s="84"/>
      <c r="P159" s="84"/>
      <c r="Q159" s="84"/>
      <c r="R159" s="84"/>
      <c r="S159" s="84"/>
      <c r="T159" s="84"/>
      <c r="U159" s="84"/>
      <c r="V159" s="84"/>
      <c r="W159" s="84"/>
      <c r="X159" s="84"/>
      <c r="Y159" s="84"/>
      <c r="Z159" s="81"/>
    </row>
    <row r="160" spans="1:26" s="68" customFormat="1" ht="20.100000000000001" customHeight="1">
      <c r="A160" s="58"/>
      <c r="B160" s="74"/>
      <c r="C160" s="88"/>
      <c r="D160" s="80"/>
      <c r="E160" s="84"/>
      <c r="F160" s="84"/>
      <c r="G160" s="84"/>
      <c r="H160" s="84"/>
      <c r="I160" s="86"/>
      <c r="J160" s="214" t="s">
        <v>220</v>
      </c>
      <c r="K160" s="213"/>
      <c r="L160" s="213"/>
      <c r="M160" s="213"/>
      <c r="N160" s="213"/>
      <c r="O160" s="213"/>
      <c r="P160" s="213"/>
      <c r="Q160" s="213"/>
      <c r="R160" s="213"/>
      <c r="S160" s="213"/>
      <c r="T160" s="213"/>
      <c r="U160" s="213"/>
      <c r="V160" s="213"/>
      <c r="W160" s="213"/>
      <c r="X160" s="213"/>
      <c r="Y160" s="213"/>
      <c r="Z160" s="81"/>
    </row>
    <row r="161" spans="1:26" s="68" customFormat="1" ht="20.100000000000001" customHeight="1">
      <c r="A161" s="58">
        <f>IF(AND($I149="する",AND(I161&lt;&gt;"",NOT(ISNUMBER(VALUE(SUBSTITUTE(I161,"-","")))))), 1001, 0)</f>
        <v>0</v>
      </c>
      <c r="B161" s="74"/>
      <c r="C161" s="82"/>
      <c r="D161" s="83">
        <v>7</v>
      </c>
      <c r="E161" s="63" t="s">
        <v>7</v>
      </c>
      <c r="F161" s="63"/>
      <c r="G161" s="63"/>
      <c r="H161" s="63"/>
      <c r="I161" s="248"/>
      <c r="J161" s="248"/>
      <c r="K161" s="248"/>
      <c r="L161" s="248"/>
      <c r="M161" s="248"/>
      <c r="N161" s="84"/>
      <c r="O161" s="84"/>
      <c r="P161" s="84"/>
      <c r="Q161" s="84"/>
      <c r="R161" s="84"/>
      <c r="S161" s="84"/>
      <c r="T161" s="84"/>
      <c r="U161" s="84"/>
      <c r="V161" s="84"/>
      <c r="W161" s="84"/>
      <c r="X161" s="84"/>
      <c r="Y161" s="84"/>
      <c r="Z161" s="81"/>
    </row>
    <row r="162" spans="1:26" s="68" customFormat="1" ht="20.100000000000001" customHeight="1">
      <c r="A162" s="58"/>
      <c r="B162" s="74"/>
      <c r="C162" s="88"/>
      <c r="D162" s="80"/>
      <c r="E162" s="84"/>
      <c r="F162" s="84"/>
      <c r="G162" s="84"/>
      <c r="H162" s="84"/>
      <c r="I162" s="86"/>
      <c r="J162" s="213" t="s">
        <v>119</v>
      </c>
      <c r="K162" s="213"/>
      <c r="L162" s="213"/>
      <c r="M162" s="213"/>
      <c r="N162" s="213"/>
      <c r="O162" s="213"/>
      <c r="P162" s="213"/>
      <c r="Q162" s="213"/>
      <c r="R162" s="213"/>
      <c r="S162" s="213"/>
      <c r="T162" s="213"/>
      <c r="U162" s="213"/>
      <c r="V162" s="213"/>
      <c r="W162" s="213"/>
      <c r="X162" s="213"/>
      <c r="Y162" s="213"/>
      <c r="Z162" s="81"/>
    </row>
    <row r="163" spans="1:26" s="68" customFormat="1" ht="20.100000000000001" customHeight="1">
      <c r="A163" s="58"/>
      <c r="B163" s="74"/>
      <c r="C163" s="95"/>
      <c r="D163" s="96"/>
      <c r="E163" s="97"/>
      <c r="F163" s="97"/>
      <c r="G163" s="97"/>
      <c r="H163" s="97"/>
      <c r="I163" s="98"/>
      <c r="J163" s="99"/>
      <c r="K163" s="99"/>
      <c r="L163" s="99"/>
      <c r="M163" s="99"/>
      <c r="N163" s="99"/>
      <c r="O163" s="99"/>
      <c r="P163" s="99"/>
      <c r="Q163" s="99"/>
      <c r="R163" s="99"/>
      <c r="S163" s="99"/>
      <c r="T163" s="99"/>
      <c r="U163" s="99"/>
      <c r="V163" s="99"/>
      <c r="W163" s="99"/>
      <c r="X163" s="99"/>
      <c r="Y163" s="99"/>
      <c r="Z163" s="120"/>
    </row>
    <row r="164" spans="1:26" s="68" customFormat="1" ht="20.100000000000001" customHeight="1">
      <c r="A164" s="58"/>
      <c r="B164" s="74"/>
      <c r="C164" s="80"/>
      <c r="D164" s="80"/>
      <c r="E164" s="80"/>
      <c r="F164" s="80"/>
      <c r="G164" s="80"/>
      <c r="H164" s="80"/>
      <c r="I164" s="101"/>
      <c r="J164" s="101"/>
      <c r="K164" s="101"/>
      <c r="L164" s="101"/>
      <c r="M164" s="101"/>
      <c r="N164" s="101"/>
      <c r="O164" s="101"/>
      <c r="P164" s="101"/>
      <c r="Q164" s="101"/>
      <c r="R164" s="101"/>
      <c r="S164" s="101"/>
      <c r="T164" s="101"/>
      <c r="U164" s="101"/>
      <c r="V164" s="101"/>
      <c r="W164" s="101"/>
      <c r="X164" s="101"/>
      <c r="Y164" s="101"/>
      <c r="Z164" s="80"/>
    </row>
    <row r="165" spans="1:26" ht="20.100000000000001" customHeight="1">
      <c r="A165" s="44"/>
      <c r="B165" s="1"/>
      <c r="C165" s="30"/>
      <c r="D165" s="30"/>
      <c r="E165" s="30"/>
      <c r="F165" s="30"/>
      <c r="G165" s="30"/>
      <c r="H165" s="30"/>
      <c r="I165" s="34"/>
      <c r="J165" s="30"/>
      <c r="K165" s="30"/>
      <c r="L165" s="30"/>
      <c r="M165" s="30"/>
      <c r="N165" s="30"/>
      <c r="O165" s="30"/>
      <c r="P165" s="30"/>
      <c r="Q165" s="30"/>
      <c r="R165" s="30"/>
      <c r="S165" s="30"/>
      <c r="T165" s="30"/>
      <c r="U165" s="30"/>
      <c r="V165" s="30"/>
      <c r="W165" s="30"/>
      <c r="X165" s="30"/>
      <c r="Y165" s="30"/>
      <c r="Z165" s="30"/>
    </row>
    <row r="166" spans="1:26" ht="20.100000000000001" customHeight="1">
      <c r="A166" s="44"/>
      <c r="B166" s="1"/>
      <c r="C166" s="266" t="s">
        <v>104</v>
      </c>
      <c r="D166" s="267"/>
      <c r="E166" s="267"/>
      <c r="F166" s="267"/>
      <c r="G166" s="267"/>
      <c r="H166" s="268"/>
    </row>
    <row r="167" spans="1:26" ht="20.100000000000001" customHeight="1">
      <c r="A167" s="44"/>
      <c r="B167" s="1"/>
      <c r="C167" s="6"/>
      <c r="D167" s="31"/>
      <c r="E167" s="31"/>
      <c r="F167" s="31"/>
      <c r="G167" s="31"/>
      <c r="H167" s="31"/>
      <c r="I167" s="35"/>
      <c r="J167" s="7"/>
      <c r="K167" s="7"/>
      <c r="L167" s="7"/>
      <c r="M167" s="7"/>
      <c r="N167" s="7"/>
      <c r="O167" s="7"/>
      <c r="P167" s="7"/>
      <c r="Q167" s="7"/>
      <c r="R167" s="7"/>
      <c r="S167" s="7"/>
      <c r="T167" s="7"/>
      <c r="U167" s="7"/>
      <c r="V167" s="7"/>
      <c r="W167" s="7"/>
      <c r="X167" s="7"/>
      <c r="Y167" s="7"/>
      <c r="Z167" s="8"/>
    </row>
    <row r="168" spans="1:26" ht="15.75" hidden="1" customHeight="1">
      <c r="A168" s="44"/>
      <c r="B168" s="1"/>
      <c r="C168" s="6"/>
      <c r="D168" s="31"/>
      <c r="E168" s="31"/>
      <c r="F168" s="31"/>
      <c r="G168" s="31"/>
      <c r="H168" s="31"/>
      <c r="I168" s="30"/>
      <c r="J168" s="30"/>
      <c r="K168" s="30"/>
      <c r="L168" s="30"/>
      <c r="M168" s="30"/>
      <c r="N168" s="30"/>
      <c r="O168" s="30"/>
      <c r="P168" s="30"/>
      <c r="Q168" s="30"/>
      <c r="R168" s="30"/>
      <c r="S168" s="30"/>
      <c r="T168" s="30"/>
      <c r="U168" s="30"/>
      <c r="V168" s="30"/>
      <c r="W168" s="30"/>
      <c r="X168" s="30"/>
      <c r="Y168" s="30"/>
      <c r="Z168" s="11"/>
    </row>
    <row r="169" spans="1:26" ht="20.100000000000001" customHeight="1">
      <c r="A169" s="44">
        <f>IF(ISBLANK($I169), 1, 0)</f>
        <v>1</v>
      </c>
      <c r="B169" s="1"/>
      <c r="C169" s="9"/>
      <c r="D169" s="10">
        <v>1</v>
      </c>
      <c r="E169" s="48" t="s">
        <v>24</v>
      </c>
      <c r="F169" s="48"/>
      <c r="G169" s="48"/>
      <c r="H169" s="48"/>
      <c r="I169" s="249"/>
      <c r="J169" s="250"/>
      <c r="K169" s="250"/>
      <c r="L169" s="250"/>
      <c r="M169" s="250"/>
      <c r="N169" s="50" t="s">
        <v>55</v>
      </c>
      <c r="O169" s="50"/>
      <c r="P169" s="50"/>
      <c r="Q169" s="50"/>
      <c r="R169" s="50"/>
      <c r="S169" s="50"/>
      <c r="T169" s="50"/>
      <c r="U169" s="50"/>
      <c r="V169" s="50"/>
      <c r="W169" s="50"/>
      <c r="X169" s="50"/>
      <c r="Y169" s="50"/>
      <c r="Z169" s="11"/>
    </row>
    <row r="170" spans="1:26" ht="20.100000000000001" customHeight="1">
      <c r="A170" s="44"/>
      <c r="B170" s="1"/>
      <c r="C170" s="9"/>
      <c r="D170" s="10"/>
      <c r="E170" s="50"/>
      <c r="F170" s="50"/>
      <c r="G170" s="50"/>
      <c r="H170" s="50"/>
      <c r="I170" s="19"/>
      <c r="J170" s="282" t="s">
        <v>227</v>
      </c>
      <c r="K170" s="282"/>
      <c r="L170" s="282"/>
      <c r="M170" s="282"/>
      <c r="N170" s="282"/>
      <c r="O170" s="282"/>
      <c r="P170" s="282"/>
      <c r="Q170" s="282"/>
      <c r="R170" s="282"/>
      <c r="S170" s="282"/>
      <c r="T170" s="282"/>
      <c r="U170" s="282"/>
      <c r="V170" s="282"/>
      <c r="W170" s="282"/>
      <c r="X170" s="282"/>
      <c r="Y170" s="282"/>
      <c r="Z170" s="11"/>
    </row>
    <row r="171" spans="1:26" ht="20.100000000000001" customHeight="1">
      <c r="A171" s="44">
        <f>IF(ISBLANK($I171), 1, 0)</f>
        <v>1</v>
      </c>
      <c r="B171" s="1"/>
      <c r="C171" s="9"/>
      <c r="D171" s="10">
        <v>2</v>
      </c>
      <c r="E171" s="48" t="s">
        <v>25</v>
      </c>
      <c r="F171" s="48"/>
      <c r="G171" s="48"/>
      <c r="H171" s="48"/>
      <c r="I171" s="286"/>
      <c r="J171" s="273"/>
      <c r="K171" s="273"/>
      <c r="L171" s="273"/>
      <c r="M171" s="273"/>
      <c r="N171" s="50" t="s">
        <v>51</v>
      </c>
      <c r="O171" s="54"/>
      <c r="P171" s="50"/>
      <c r="Q171" s="50"/>
      <c r="R171" s="50"/>
      <c r="S171" s="50"/>
      <c r="T171" s="50"/>
      <c r="U171" s="50"/>
      <c r="V171" s="50"/>
      <c r="W171" s="50"/>
      <c r="X171" s="50"/>
      <c r="Y171" s="50"/>
      <c r="Z171" s="11"/>
    </row>
    <row r="172" spans="1:26" ht="20.100000000000001" customHeight="1">
      <c r="A172" s="44"/>
      <c r="B172" s="1"/>
      <c r="C172" s="9"/>
      <c r="D172" s="10"/>
      <c r="E172" s="50"/>
      <c r="F172" s="50"/>
      <c r="G172" s="50"/>
      <c r="H172" s="50"/>
      <c r="I172" s="18"/>
      <c r="J172" s="214" t="s">
        <v>243</v>
      </c>
      <c r="K172" s="214"/>
      <c r="L172" s="214"/>
      <c r="M172" s="214"/>
      <c r="N172" s="214"/>
      <c r="O172" s="214"/>
      <c r="P172" s="214"/>
      <c r="Q172" s="214"/>
      <c r="R172" s="214"/>
      <c r="S172" s="214"/>
      <c r="T172" s="214"/>
      <c r="U172" s="214"/>
      <c r="V172" s="214"/>
      <c r="W172" s="214"/>
      <c r="X172" s="214"/>
      <c r="Y172" s="214"/>
      <c r="Z172" s="49"/>
    </row>
    <row r="173" spans="1:26" ht="20.100000000000001" customHeight="1">
      <c r="A173" s="44"/>
      <c r="B173" s="1"/>
      <c r="C173" s="9"/>
      <c r="D173" s="10">
        <v>3</v>
      </c>
      <c r="E173" s="48" t="s">
        <v>50</v>
      </c>
      <c r="F173" s="48"/>
      <c r="G173" s="48"/>
      <c r="H173" s="48"/>
      <c r="I173" s="272"/>
      <c r="J173" s="273"/>
      <c r="K173" s="273"/>
      <c r="L173" s="273"/>
      <c r="M173" s="273"/>
      <c r="N173" s="57" t="s">
        <v>26</v>
      </c>
      <c r="O173" s="272"/>
      <c r="P173" s="273"/>
      <c r="Q173" s="273"/>
      <c r="R173" s="50" t="s">
        <v>27</v>
      </c>
      <c r="S173" s="50"/>
      <c r="T173" s="50"/>
      <c r="U173" s="50"/>
      <c r="V173" s="50"/>
      <c r="W173" s="50"/>
      <c r="X173" s="50"/>
      <c r="Y173" s="50"/>
      <c r="Z173" s="11"/>
    </row>
    <row r="174" spans="1:26" ht="20.100000000000001" customHeight="1">
      <c r="A174" s="44"/>
      <c r="B174" s="1"/>
      <c r="C174" s="9"/>
      <c r="D174" s="10"/>
      <c r="E174" s="50"/>
      <c r="F174" s="50"/>
      <c r="G174" s="50"/>
      <c r="H174" s="50"/>
      <c r="I174" s="20"/>
      <c r="J174" s="282" t="str">
        <f>日付例&amp;"　年月日を入力してください。"</f>
        <v>例)2022/4/1、R4/4/1　年月日を入力してください。</v>
      </c>
      <c r="K174" s="284"/>
      <c r="L174" s="284"/>
      <c r="M174" s="284"/>
      <c r="N174" s="284"/>
      <c r="O174" s="285"/>
      <c r="P174" s="284"/>
      <c r="Q174" s="284"/>
      <c r="R174" s="284"/>
      <c r="S174" s="284"/>
      <c r="T174" s="284"/>
      <c r="U174" s="284"/>
      <c r="V174" s="284"/>
      <c r="W174" s="284"/>
      <c r="X174" s="284"/>
      <c r="Y174" s="284"/>
      <c r="Z174" s="11"/>
    </row>
    <row r="175" spans="1:26" ht="20.100000000000001" customHeight="1">
      <c r="A175" s="44"/>
      <c r="B175" s="1"/>
      <c r="C175" s="9"/>
      <c r="D175" s="10">
        <v>4</v>
      </c>
      <c r="E175" s="48" t="s">
        <v>70</v>
      </c>
      <c r="F175" s="48"/>
      <c r="G175" s="48"/>
      <c r="H175" s="48"/>
      <c r="I175" s="272"/>
      <c r="J175" s="273"/>
      <c r="K175" s="273"/>
      <c r="L175" s="273"/>
      <c r="M175" s="273"/>
      <c r="N175" s="50"/>
      <c r="O175" s="50"/>
      <c r="P175" s="50"/>
      <c r="Q175" s="50"/>
      <c r="R175" s="50"/>
      <c r="S175" s="50"/>
      <c r="T175" s="50"/>
      <c r="U175" s="50"/>
      <c r="V175" s="50"/>
      <c r="W175" s="50"/>
      <c r="X175" s="50"/>
      <c r="Y175" s="50"/>
      <c r="Z175" s="11"/>
    </row>
    <row r="176" spans="1:26" ht="20.100000000000001" customHeight="1">
      <c r="A176" s="44"/>
      <c r="B176" s="1"/>
      <c r="C176" s="9"/>
      <c r="D176" s="10"/>
      <c r="E176" s="50"/>
      <c r="F176" s="50"/>
      <c r="G176" s="50"/>
      <c r="H176" s="50"/>
      <c r="I176" s="20"/>
      <c r="J176" s="282" t="str">
        <f>日付例&amp;"　年月日を入力してください。"</f>
        <v>例)2022/4/1、R4/4/1　年月日を入力してください。</v>
      </c>
      <c r="K176" s="284"/>
      <c r="L176" s="284"/>
      <c r="M176" s="284"/>
      <c r="N176" s="284"/>
      <c r="O176" s="285"/>
      <c r="P176" s="284"/>
      <c r="Q176" s="284"/>
      <c r="R176" s="284"/>
      <c r="S176" s="284"/>
      <c r="T176" s="284"/>
      <c r="U176" s="284"/>
      <c r="V176" s="284"/>
      <c r="W176" s="284"/>
      <c r="X176" s="284"/>
      <c r="Y176" s="284"/>
      <c r="Z176" s="11"/>
    </row>
    <row r="177" spans="1:27" ht="20.100000000000001" customHeight="1">
      <c r="A177" s="44">
        <f>IF(ISBLANK($I177), 1, 0)</f>
        <v>1</v>
      </c>
      <c r="B177" s="1"/>
      <c r="C177" s="9"/>
      <c r="D177" s="10">
        <v>5</v>
      </c>
      <c r="E177" s="48" t="s">
        <v>9</v>
      </c>
      <c r="F177" s="48"/>
      <c r="G177" s="48"/>
      <c r="H177" s="48"/>
      <c r="I177" s="249"/>
      <c r="J177" s="283"/>
      <c r="K177" s="283"/>
      <c r="L177" s="283"/>
      <c r="M177" s="283"/>
      <c r="N177" s="50" t="s">
        <v>51</v>
      </c>
      <c r="O177" s="50"/>
      <c r="P177" s="50"/>
      <c r="Q177" s="50"/>
      <c r="R177" s="50"/>
      <c r="S177" s="50"/>
      <c r="T177" s="50"/>
      <c r="U177" s="50"/>
      <c r="V177" s="50"/>
      <c r="W177" s="50"/>
      <c r="X177" s="50"/>
      <c r="Y177" s="50"/>
      <c r="Z177" s="11"/>
    </row>
    <row r="178" spans="1:27" ht="30" customHeight="1">
      <c r="A178" s="44"/>
      <c r="B178" s="1"/>
      <c r="C178" s="12"/>
      <c r="D178" s="30"/>
      <c r="E178" s="50"/>
      <c r="F178" s="50"/>
      <c r="G178" s="50"/>
      <c r="H178" s="50"/>
      <c r="I178" s="20"/>
      <c r="J178" s="282" t="str">
        <f>"例)10　"&amp;今年&amp;"12月31日現在。創業から申請日まで（組織変更、合併等による期間の通算可）。
１年未満の端数は切り捨ててください。１年に満たない場合は0を入力してください。"</f>
        <v>例)10　令和4年12月31日現在。創業から申請日まで（組織変更、合併等による期間の通算可）。
１年未満の端数は切り捨ててください。１年に満たない場合は0を入力してください。</v>
      </c>
      <c r="K178" s="282"/>
      <c r="L178" s="282"/>
      <c r="M178" s="282"/>
      <c r="N178" s="282"/>
      <c r="O178" s="282"/>
      <c r="P178" s="282"/>
      <c r="Q178" s="282"/>
      <c r="R178" s="282"/>
      <c r="S178" s="282"/>
      <c r="T178" s="282"/>
      <c r="U178" s="282"/>
      <c r="V178" s="282"/>
      <c r="W178" s="282"/>
      <c r="X178" s="282"/>
      <c r="Y178" s="282"/>
      <c r="Z178" s="11"/>
    </row>
    <row r="179" spans="1:27" ht="20.100000000000001" customHeight="1">
      <c r="A179" s="44">
        <f>IF(ISBLANK($I179), 1, 0)</f>
        <v>1</v>
      </c>
      <c r="B179" s="1"/>
      <c r="C179" s="9"/>
      <c r="D179" s="10">
        <v>6</v>
      </c>
      <c r="E179" s="48" t="s">
        <v>49</v>
      </c>
      <c r="F179" s="48"/>
      <c r="G179" s="48"/>
      <c r="H179" s="48"/>
      <c r="I179" s="249"/>
      <c r="J179" s="283"/>
      <c r="K179" s="283"/>
      <c r="L179" s="283"/>
      <c r="M179" s="283"/>
      <c r="N179" s="50" t="s">
        <v>58</v>
      </c>
      <c r="O179" s="50"/>
      <c r="P179" s="50"/>
      <c r="Q179" s="50"/>
      <c r="R179" s="50"/>
      <c r="S179" s="50"/>
      <c r="T179" s="50"/>
      <c r="U179" s="50"/>
      <c r="V179" s="50"/>
      <c r="W179" s="50"/>
      <c r="X179" s="50"/>
      <c r="Y179" s="50"/>
      <c r="Z179" s="11"/>
    </row>
    <row r="180" spans="1:27" ht="20.100000000000001" customHeight="1">
      <c r="A180" s="44"/>
      <c r="B180" s="1"/>
      <c r="C180" s="9"/>
      <c r="D180" s="10"/>
      <c r="E180" s="50"/>
      <c r="F180" s="50"/>
      <c r="G180" s="50"/>
      <c r="H180" s="50"/>
      <c r="I180" s="21"/>
      <c r="J180" s="214" t="s">
        <v>91</v>
      </c>
      <c r="K180" s="214"/>
      <c r="L180" s="214"/>
      <c r="M180" s="214"/>
      <c r="N180" s="214"/>
      <c r="O180" s="214"/>
      <c r="P180" s="214"/>
      <c r="Q180" s="214"/>
      <c r="R180" s="214"/>
      <c r="S180" s="214"/>
      <c r="T180" s="214"/>
      <c r="U180" s="214"/>
      <c r="V180" s="214"/>
      <c r="W180" s="214"/>
      <c r="X180" s="214"/>
      <c r="Y180" s="214"/>
      <c r="Z180" s="11"/>
    </row>
    <row r="181" spans="1:27" s="68" customFormat="1" ht="20.100000000000001" customHeight="1">
      <c r="A181" s="58">
        <f>IF(AND($I181&lt;&gt;"課税", $I181&lt;&gt;"免税"), 102, 0)</f>
        <v>102</v>
      </c>
      <c r="B181" s="74"/>
      <c r="C181" s="82"/>
      <c r="D181" s="125">
        <v>7</v>
      </c>
      <c r="E181" s="63" t="s">
        <v>11</v>
      </c>
      <c r="F181" s="63"/>
      <c r="G181" s="63"/>
      <c r="H181" s="63"/>
      <c r="I181" s="248"/>
      <c r="J181" s="280"/>
      <c r="K181" s="280"/>
      <c r="L181" s="280"/>
      <c r="M181" s="280"/>
      <c r="N181" s="84"/>
      <c r="O181" s="84"/>
      <c r="P181" s="84"/>
      <c r="Q181" s="84"/>
      <c r="R181" s="84"/>
      <c r="S181" s="84"/>
      <c r="T181" s="84"/>
      <c r="U181" s="84"/>
      <c r="V181" s="84"/>
      <c r="W181" s="84"/>
      <c r="X181" s="84"/>
      <c r="Y181" s="84"/>
      <c r="Z181" s="81"/>
    </row>
    <row r="182" spans="1:27" s="68" customFormat="1" ht="30" customHeight="1">
      <c r="A182" s="58"/>
      <c r="B182" s="74"/>
      <c r="C182" s="88"/>
      <c r="D182" s="80"/>
      <c r="E182" s="84"/>
      <c r="F182" s="84"/>
      <c r="G182" s="84"/>
      <c r="H182" s="84"/>
      <c r="I182" s="86"/>
      <c r="J182" s="251" t="str">
        <f>"リストから選択してください。
"&amp;今年&amp;"4月1日時点で、消費税課税事業者の場合は「課税」を、免税事業者の場合は「免税」を選択してください。"</f>
        <v>リストから選択してください。
令和4年4月1日時点で、消費税課税事業者の場合は「課税」を、免税事業者の場合は「免税」を選択してください。</v>
      </c>
      <c r="K182" s="281"/>
      <c r="L182" s="281"/>
      <c r="M182" s="281"/>
      <c r="N182" s="281"/>
      <c r="O182" s="281"/>
      <c r="P182" s="281"/>
      <c r="Q182" s="281"/>
      <c r="R182" s="281"/>
      <c r="S182" s="281"/>
      <c r="T182" s="281"/>
      <c r="U182" s="281"/>
      <c r="V182" s="281"/>
      <c r="W182" s="281"/>
      <c r="X182" s="281"/>
      <c r="Y182" s="281"/>
      <c r="Z182" s="81"/>
    </row>
    <row r="183" spans="1:27" ht="20.100000000000001" customHeight="1">
      <c r="A183" s="44"/>
      <c r="B183" s="1"/>
      <c r="C183" s="13"/>
      <c r="D183" s="14"/>
      <c r="E183" s="14"/>
      <c r="F183" s="14"/>
      <c r="G183" s="14"/>
      <c r="H183" s="14"/>
      <c r="I183" s="14"/>
      <c r="J183" s="15"/>
      <c r="K183" s="15"/>
      <c r="L183" s="15"/>
      <c r="M183" s="15"/>
      <c r="N183" s="15"/>
      <c r="O183" s="15"/>
      <c r="P183" s="15"/>
      <c r="Q183" s="15"/>
      <c r="R183" s="15"/>
      <c r="S183" s="15"/>
      <c r="T183" s="15"/>
      <c r="U183" s="15"/>
      <c r="V183" s="15"/>
      <c r="W183" s="15"/>
      <c r="X183" s="15"/>
      <c r="Y183" s="15"/>
      <c r="Z183" s="16"/>
    </row>
    <row r="184" spans="1:27" ht="20.100000000000001" customHeight="1">
      <c r="A184" s="44"/>
      <c r="B184" s="1"/>
      <c r="C184" s="30"/>
      <c r="D184" s="30"/>
      <c r="E184" s="30"/>
      <c r="F184" s="30"/>
      <c r="G184" s="30"/>
      <c r="H184" s="30"/>
      <c r="I184" s="30"/>
      <c r="J184" s="17"/>
      <c r="K184" s="17"/>
      <c r="L184" s="17"/>
      <c r="M184" s="17"/>
      <c r="N184" s="17"/>
      <c r="O184" s="17"/>
      <c r="P184" s="17"/>
      <c r="Q184" s="17"/>
      <c r="R184" s="17"/>
      <c r="S184" s="17"/>
      <c r="T184" s="17"/>
      <c r="U184" s="17"/>
      <c r="V184" s="17"/>
      <c r="W184" s="17"/>
      <c r="X184" s="17"/>
      <c r="Y184" s="17"/>
      <c r="Z184" s="17"/>
      <c r="AA184" s="30"/>
    </row>
    <row r="185" spans="1:27" ht="20.100000000000001" customHeight="1">
      <c r="A185" s="44"/>
      <c r="B185" s="1"/>
      <c r="C185" s="30"/>
      <c r="D185" s="30"/>
      <c r="E185" s="30"/>
      <c r="F185" s="30"/>
      <c r="G185" s="30"/>
      <c r="H185" s="30"/>
      <c r="I185" s="17"/>
      <c r="J185" s="30"/>
      <c r="K185" s="30"/>
      <c r="L185" s="30"/>
      <c r="M185" s="30"/>
      <c r="N185" s="30"/>
      <c r="O185" s="30"/>
      <c r="P185" s="30"/>
      <c r="Q185" s="30"/>
      <c r="R185" s="30"/>
      <c r="S185" s="30"/>
      <c r="T185" s="30"/>
      <c r="U185" s="30"/>
      <c r="V185" s="30"/>
      <c r="W185" s="30"/>
      <c r="X185" s="30"/>
      <c r="Y185" s="30"/>
      <c r="Z185" s="30"/>
    </row>
    <row r="186" spans="1:27" ht="20.100000000000001" customHeight="1">
      <c r="A186" s="44"/>
      <c r="B186" s="1"/>
      <c r="C186" s="266" t="s">
        <v>105</v>
      </c>
      <c r="D186" s="267"/>
      <c r="E186" s="267"/>
      <c r="F186" s="267"/>
      <c r="G186" s="267"/>
      <c r="H186" s="268"/>
    </row>
    <row r="187" spans="1:27" ht="20.100000000000001" customHeight="1">
      <c r="A187" s="44"/>
      <c r="B187" s="1"/>
      <c r="C187" s="6"/>
      <c r="D187" s="31"/>
      <c r="E187" s="31"/>
      <c r="F187" s="31"/>
      <c r="G187" s="31"/>
      <c r="H187" s="31"/>
      <c r="I187" s="36"/>
      <c r="J187" s="7"/>
      <c r="K187" s="7"/>
      <c r="L187" s="7"/>
      <c r="M187" s="7"/>
      <c r="N187" s="7"/>
      <c r="O187" s="36"/>
      <c r="P187" s="7"/>
      <c r="Q187" s="7"/>
      <c r="R187" s="7"/>
      <c r="S187" s="7"/>
      <c r="T187" s="7"/>
      <c r="U187" s="7"/>
      <c r="V187" s="7"/>
      <c r="W187" s="7"/>
      <c r="X187" s="7"/>
      <c r="Y187" s="7"/>
      <c r="Z187" s="8"/>
    </row>
    <row r="188" spans="1:27" ht="15.75" hidden="1" customHeight="1">
      <c r="A188" s="44"/>
      <c r="B188" s="1"/>
      <c r="C188" s="6"/>
      <c r="D188" s="31"/>
      <c r="E188" s="31"/>
      <c r="F188" s="31"/>
      <c r="G188" s="31"/>
      <c r="H188" s="31"/>
      <c r="I188" s="30"/>
      <c r="J188" s="30"/>
      <c r="K188" s="30"/>
      <c r="L188" s="30"/>
      <c r="M188" s="30"/>
      <c r="N188" s="30"/>
      <c r="O188" s="30"/>
      <c r="P188" s="30"/>
      <c r="Q188" s="30"/>
      <c r="R188" s="30"/>
      <c r="S188" s="30"/>
      <c r="T188" s="30"/>
      <c r="U188" s="30"/>
      <c r="V188" s="30"/>
      <c r="W188" s="30"/>
      <c r="X188" s="30"/>
      <c r="Y188" s="30"/>
      <c r="Z188" s="11"/>
    </row>
    <row r="189" spans="1:27" ht="20.100000000000001" customHeight="1">
      <c r="A189" s="44"/>
      <c r="B189" s="1"/>
      <c r="C189" s="9"/>
      <c r="D189" s="10">
        <v>1</v>
      </c>
      <c r="E189" s="48" t="s">
        <v>56</v>
      </c>
      <c r="F189" s="48"/>
      <c r="G189" s="48"/>
      <c r="H189" s="48"/>
      <c r="I189" s="272"/>
      <c r="J189" s="273"/>
      <c r="K189" s="273"/>
      <c r="L189" s="273"/>
      <c r="M189" s="273"/>
      <c r="N189" s="57" t="s">
        <v>26</v>
      </c>
      <c r="O189" s="272"/>
      <c r="P189" s="273"/>
      <c r="Q189" s="273"/>
      <c r="R189" s="50" t="s">
        <v>27</v>
      </c>
      <c r="S189" s="50"/>
      <c r="T189" s="50"/>
      <c r="U189" s="50"/>
      <c r="V189" s="50"/>
      <c r="W189" s="50"/>
      <c r="X189" s="50"/>
      <c r="Y189" s="50"/>
      <c r="Z189" s="11"/>
    </row>
    <row r="190" spans="1:27" ht="20.100000000000001" customHeight="1">
      <c r="A190" s="44"/>
      <c r="B190" s="1"/>
      <c r="C190" s="9"/>
      <c r="D190" s="10"/>
      <c r="E190" s="50"/>
      <c r="F190" s="50"/>
      <c r="G190" s="50"/>
      <c r="H190" s="50"/>
      <c r="I190" s="55"/>
      <c r="J190" s="282" t="str">
        <f>日付例&amp;"　年月日を入力してください。"</f>
        <v>例)2022/4/1、R4/4/1　年月日を入力してください。</v>
      </c>
      <c r="K190" s="284"/>
      <c r="L190" s="284"/>
      <c r="M190" s="284"/>
      <c r="N190" s="284"/>
      <c r="O190" s="284"/>
      <c r="P190" s="284"/>
      <c r="Q190" s="284"/>
      <c r="R190" s="284"/>
      <c r="S190" s="284"/>
      <c r="T190" s="284"/>
      <c r="U190" s="284"/>
      <c r="V190" s="284"/>
      <c r="W190" s="284"/>
      <c r="X190" s="284"/>
      <c r="Y190" s="284"/>
      <c r="Z190" s="11"/>
    </row>
    <row r="191" spans="1:27" ht="20.100000000000001" customHeight="1">
      <c r="A191" s="44"/>
      <c r="B191" s="1"/>
      <c r="C191" s="9"/>
      <c r="D191" s="10">
        <v>2</v>
      </c>
      <c r="E191" s="48" t="s">
        <v>57</v>
      </c>
      <c r="F191" s="48"/>
      <c r="G191" s="48"/>
      <c r="H191" s="48"/>
      <c r="I191" s="272"/>
      <c r="J191" s="273"/>
      <c r="K191" s="273"/>
      <c r="L191" s="273"/>
      <c r="M191" s="273"/>
      <c r="N191" s="57" t="s">
        <v>26</v>
      </c>
      <c r="O191" s="272"/>
      <c r="P191" s="273"/>
      <c r="Q191" s="273"/>
      <c r="R191" s="50" t="s">
        <v>27</v>
      </c>
      <c r="S191" s="50"/>
      <c r="T191" s="50"/>
      <c r="U191" s="50"/>
      <c r="V191" s="50"/>
      <c r="W191" s="50"/>
      <c r="X191" s="50"/>
      <c r="Y191" s="50"/>
      <c r="Z191" s="11"/>
    </row>
    <row r="192" spans="1:27" ht="30" customHeight="1">
      <c r="A192" s="44"/>
      <c r="B192" s="1"/>
      <c r="C192" s="9"/>
      <c r="D192" s="10"/>
      <c r="E192" s="50"/>
      <c r="F192" s="50"/>
      <c r="G192" s="50"/>
      <c r="H192" s="50"/>
      <c r="I192" s="55"/>
      <c r="J192" s="282" t="str">
        <f>日付例&amp;"　年月日を入力してください。"</f>
        <v>例)2022/4/1、R4/4/1　年月日を入力してください。</v>
      </c>
      <c r="K192" s="284"/>
      <c r="L192" s="284"/>
      <c r="M192" s="284"/>
      <c r="N192" s="284"/>
      <c r="O192" s="284"/>
      <c r="P192" s="284"/>
      <c r="Q192" s="284"/>
      <c r="R192" s="284"/>
      <c r="S192" s="284"/>
      <c r="T192" s="284"/>
      <c r="U192" s="284"/>
      <c r="V192" s="284"/>
      <c r="W192" s="284"/>
      <c r="X192" s="284"/>
      <c r="Y192" s="284"/>
      <c r="Z192" s="11"/>
    </row>
    <row r="193" spans="1:28" s="29" customFormat="1" ht="81.75" customHeight="1">
      <c r="A193" s="45"/>
      <c r="B193" s="26"/>
      <c r="C193" s="27"/>
      <c r="D193" s="274" t="s">
        <v>235</v>
      </c>
      <c r="E193" s="275"/>
      <c r="F193" s="275"/>
      <c r="G193" s="275"/>
      <c r="H193" s="275"/>
      <c r="I193" s="276"/>
      <c r="J193" s="275"/>
      <c r="K193" s="275"/>
      <c r="L193" s="275"/>
      <c r="M193" s="275"/>
      <c r="N193" s="275"/>
      <c r="O193" s="276"/>
      <c r="P193" s="275"/>
      <c r="Q193" s="275"/>
      <c r="R193" s="275"/>
      <c r="S193" s="276"/>
      <c r="T193" s="275"/>
      <c r="U193" s="275"/>
      <c r="V193" s="275"/>
      <c r="W193" s="275"/>
      <c r="X193" s="275"/>
      <c r="Y193" s="275"/>
      <c r="Z193" s="28"/>
    </row>
    <row r="194" spans="1:28" ht="20.100000000000001" customHeight="1">
      <c r="A194" s="44"/>
      <c r="B194" s="1"/>
      <c r="C194" s="9"/>
      <c r="D194" s="287" t="s">
        <v>19</v>
      </c>
      <c r="E194" s="288"/>
      <c r="F194" s="288"/>
      <c r="G194" s="288"/>
      <c r="H194" s="288"/>
      <c r="I194" s="288"/>
      <c r="J194" s="289"/>
      <c r="K194" s="269" t="s">
        <v>20</v>
      </c>
      <c r="L194" s="270"/>
      <c r="M194" s="270"/>
      <c r="N194" s="270"/>
      <c r="O194" s="271"/>
      <c r="P194" s="277" t="s">
        <v>21</v>
      </c>
      <c r="Q194" s="278"/>
      <c r="R194" s="278"/>
      <c r="S194" s="301"/>
      <c r="T194" s="277" t="s">
        <v>228</v>
      </c>
      <c r="U194" s="278"/>
      <c r="V194" s="278"/>
      <c r="W194" s="278"/>
      <c r="X194" s="278"/>
      <c r="Y194" s="279"/>
      <c r="Z194" s="11"/>
    </row>
    <row r="195" spans="1:28" ht="20.100000000000001" customHeight="1">
      <c r="A195" s="44"/>
      <c r="B195" s="1"/>
      <c r="C195" s="9"/>
      <c r="D195" s="23">
        <v>3</v>
      </c>
      <c r="E195" s="306" t="s">
        <v>14</v>
      </c>
      <c r="F195" s="306"/>
      <c r="G195" s="306"/>
      <c r="H195" s="306"/>
      <c r="I195" s="306"/>
      <c r="J195" s="307"/>
      <c r="K195" s="262"/>
      <c r="L195" s="263"/>
      <c r="M195" s="264"/>
      <c r="N195" s="263"/>
      <c r="O195" s="265"/>
      <c r="P195" s="308"/>
      <c r="Q195" s="264"/>
      <c r="R195" s="263"/>
      <c r="S195" s="265"/>
      <c r="T195" s="308"/>
      <c r="U195" s="264"/>
      <c r="V195" s="264"/>
      <c r="W195" s="264"/>
      <c r="X195" s="264"/>
      <c r="Y195" s="309"/>
      <c r="Z195" s="11"/>
    </row>
    <row r="196" spans="1:28" ht="20.100000000000001" customHeight="1">
      <c r="A196" s="44"/>
      <c r="B196" s="1"/>
      <c r="C196" s="9"/>
      <c r="D196" s="22">
        <v>4</v>
      </c>
      <c r="E196" s="318" t="s">
        <v>64</v>
      </c>
      <c r="F196" s="318"/>
      <c r="G196" s="318"/>
      <c r="H196" s="318"/>
      <c r="I196" s="318"/>
      <c r="J196" s="319"/>
      <c r="K196" s="258"/>
      <c r="L196" s="259"/>
      <c r="M196" s="260"/>
      <c r="N196" s="259"/>
      <c r="O196" s="261"/>
      <c r="P196" s="295"/>
      <c r="Q196" s="260"/>
      <c r="R196" s="259"/>
      <c r="S196" s="261"/>
      <c r="T196" s="295"/>
      <c r="U196" s="260"/>
      <c r="V196" s="260"/>
      <c r="W196" s="260"/>
      <c r="X196" s="260"/>
      <c r="Y196" s="296"/>
      <c r="Z196" s="11"/>
    </row>
    <row r="197" spans="1:28" ht="20.100000000000001" customHeight="1">
      <c r="A197" s="44"/>
      <c r="B197" s="1"/>
      <c r="C197" s="9"/>
      <c r="D197" s="22">
        <v>5</v>
      </c>
      <c r="E197" s="318" t="s">
        <v>15</v>
      </c>
      <c r="F197" s="318"/>
      <c r="G197" s="318"/>
      <c r="H197" s="318"/>
      <c r="I197" s="318"/>
      <c r="J197" s="319"/>
      <c r="K197" s="258"/>
      <c r="L197" s="259"/>
      <c r="M197" s="260"/>
      <c r="N197" s="259"/>
      <c r="O197" s="261"/>
      <c r="P197" s="295"/>
      <c r="Q197" s="260"/>
      <c r="R197" s="259"/>
      <c r="S197" s="261"/>
      <c r="T197" s="295"/>
      <c r="U197" s="260"/>
      <c r="V197" s="260"/>
      <c r="W197" s="260"/>
      <c r="X197" s="260"/>
      <c r="Y197" s="296"/>
      <c r="Z197" s="11"/>
    </row>
    <row r="198" spans="1:28" ht="20.100000000000001" customHeight="1">
      <c r="A198" s="44"/>
      <c r="B198" s="1"/>
      <c r="C198" s="9"/>
      <c r="D198" s="22">
        <v>6</v>
      </c>
      <c r="E198" s="318" t="s">
        <v>16</v>
      </c>
      <c r="F198" s="318"/>
      <c r="G198" s="318"/>
      <c r="H198" s="318"/>
      <c r="I198" s="318"/>
      <c r="J198" s="319"/>
      <c r="K198" s="258"/>
      <c r="L198" s="259"/>
      <c r="M198" s="260"/>
      <c r="N198" s="259"/>
      <c r="O198" s="261"/>
      <c r="P198" s="295"/>
      <c r="Q198" s="260"/>
      <c r="R198" s="259"/>
      <c r="S198" s="261"/>
      <c r="T198" s="295"/>
      <c r="U198" s="260"/>
      <c r="V198" s="260"/>
      <c r="W198" s="260"/>
      <c r="X198" s="260"/>
      <c r="Y198" s="296"/>
      <c r="Z198" s="11"/>
    </row>
    <row r="199" spans="1:28" ht="20.100000000000001" customHeight="1">
      <c r="A199" s="44"/>
      <c r="B199" s="1"/>
      <c r="C199" s="9"/>
      <c r="D199" s="22">
        <v>7</v>
      </c>
      <c r="E199" s="318" t="s">
        <v>17</v>
      </c>
      <c r="F199" s="318"/>
      <c r="G199" s="318"/>
      <c r="H199" s="318"/>
      <c r="I199" s="318"/>
      <c r="J199" s="319"/>
      <c r="K199" s="258"/>
      <c r="L199" s="259"/>
      <c r="M199" s="260"/>
      <c r="N199" s="259"/>
      <c r="O199" s="261"/>
      <c r="P199" s="295"/>
      <c r="Q199" s="260"/>
      <c r="R199" s="259"/>
      <c r="S199" s="261"/>
      <c r="T199" s="295"/>
      <c r="U199" s="260"/>
      <c r="V199" s="260"/>
      <c r="W199" s="260"/>
      <c r="X199" s="260"/>
      <c r="Y199" s="296"/>
      <c r="Z199" s="11"/>
    </row>
    <row r="200" spans="1:28" ht="20.100000000000001" customHeight="1">
      <c r="A200" s="44"/>
      <c r="B200" s="1"/>
      <c r="C200" s="9"/>
      <c r="D200" s="22">
        <v>8</v>
      </c>
      <c r="E200" s="318" t="s">
        <v>18</v>
      </c>
      <c r="F200" s="318"/>
      <c r="G200" s="318"/>
      <c r="H200" s="318"/>
      <c r="I200" s="318"/>
      <c r="J200" s="319"/>
      <c r="K200" s="258"/>
      <c r="L200" s="259"/>
      <c r="M200" s="260"/>
      <c r="N200" s="259"/>
      <c r="O200" s="261"/>
      <c r="P200" s="295"/>
      <c r="Q200" s="260"/>
      <c r="R200" s="259"/>
      <c r="S200" s="261"/>
      <c r="T200" s="295"/>
      <c r="U200" s="260"/>
      <c r="V200" s="260"/>
      <c r="W200" s="260"/>
      <c r="X200" s="260"/>
      <c r="Y200" s="296"/>
      <c r="Z200" s="11"/>
    </row>
    <row r="201" spans="1:28" ht="20.100000000000001" customHeight="1" thickBot="1">
      <c r="A201" s="44"/>
      <c r="B201" s="1"/>
      <c r="C201" s="9"/>
      <c r="D201" s="24">
        <v>9</v>
      </c>
      <c r="E201" s="573" t="s">
        <v>23</v>
      </c>
      <c r="F201" s="573"/>
      <c r="G201" s="573"/>
      <c r="H201" s="573"/>
      <c r="I201" s="573"/>
      <c r="J201" s="574"/>
      <c r="K201" s="302"/>
      <c r="L201" s="299"/>
      <c r="M201" s="298"/>
      <c r="N201" s="299"/>
      <c r="O201" s="300"/>
      <c r="P201" s="297"/>
      <c r="Q201" s="298"/>
      <c r="R201" s="299"/>
      <c r="S201" s="300"/>
      <c r="T201" s="297"/>
      <c r="U201" s="298"/>
      <c r="V201" s="298"/>
      <c r="W201" s="298"/>
      <c r="X201" s="298"/>
      <c r="Y201" s="571"/>
      <c r="Z201" s="11"/>
    </row>
    <row r="202" spans="1:28" ht="20.100000000000001" customHeight="1" thickTop="1">
      <c r="A202" s="44"/>
      <c r="B202" s="1"/>
      <c r="C202" s="9"/>
      <c r="D202" s="25"/>
      <c r="E202" s="575" t="s">
        <v>22</v>
      </c>
      <c r="F202" s="575"/>
      <c r="G202" s="575"/>
      <c r="H202" s="575"/>
      <c r="I202" s="575"/>
      <c r="J202" s="576"/>
      <c r="K202" s="294">
        <f>SUM(K195:O201)</f>
        <v>0</v>
      </c>
      <c r="L202" s="292"/>
      <c r="M202" s="291"/>
      <c r="N202" s="292"/>
      <c r="O202" s="293"/>
      <c r="P202" s="290">
        <f>SUM(P195:S201)</f>
        <v>0</v>
      </c>
      <c r="Q202" s="291"/>
      <c r="R202" s="292"/>
      <c r="S202" s="293"/>
      <c r="T202" s="290">
        <f>SUM(T195:Y201)</f>
        <v>0</v>
      </c>
      <c r="U202" s="292"/>
      <c r="V202" s="292"/>
      <c r="W202" s="292"/>
      <c r="X202" s="292"/>
      <c r="Y202" s="572"/>
      <c r="Z202" s="11"/>
    </row>
    <row r="203" spans="1:28" ht="20.100000000000001" customHeight="1">
      <c r="A203" s="44"/>
      <c r="B203" s="1"/>
      <c r="C203" s="9"/>
      <c r="D203" s="51"/>
      <c r="E203" s="126"/>
      <c r="F203" s="126"/>
      <c r="G203" s="126"/>
      <c r="H203" s="126"/>
      <c r="I203" s="126"/>
      <c r="J203" s="126"/>
      <c r="K203" s="126"/>
      <c r="L203" s="126"/>
      <c r="M203" s="126"/>
      <c r="N203" s="126"/>
      <c r="O203" s="126"/>
      <c r="P203" s="126"/>
      <c r="Q203" s="126"/>
      <c r="R203" s="126"/>
      <c r="S203" s="126"/>
      <c r="T203" s="126"/>
      <c r="U203" s="126"/>
      <c r="V203" s="126"/>
      <c r="W203" s="126"/>
      <c r="X203" s="126"/>
      <c r="Y203" s="126"/>
      <c r="Z203" s="11"/>
    </row>
    <row r="204" spans="1:28" ht="20.100000000000001" customHeight="1">
      <c r="A204" s="44"/>
      <c r="B204" s="1"/>
      <c r="C204" s="13"/>
      <c r="D204" s="14"/>
      <c r="E204" s="14"/>
      <c r="F204" s="14"/>
      <c r="G204" s="14"/>
      <c r="H204" s="14"/>
      <c r="I204" s="14"/>
      <c r="J204" s="15"/>
      <c r="K204" s="15"/>
      <c r="L204" s="15"/>
      <c r="M204" s="15"/>
      <c r="N204" s="15"/>
      <c r="O204" s="15"/>
      <c r="P204" s="15"/>
      <c r="Q204" s="15"/>
      <c r="R204" s="15"/>
      <c r="S204" s="15"/>
      <c r="T204" s="15"/>
      <c r="U204" s="15"/>
      <c r="V204" s="15"/>
      <c r="W204" s="15"/>
      <c r="X204" s="15"/>
      <c r="Y204" s="15"/>
      <c r="Z204" s="16"/>
    </row>
    <row r="205" spans="1:28" ht="20.100000000000001" customHeight="1">
      <c r="A205" s="44"/>
      <c r="B205" s="1"/>
      <c r="C205" s="30"/>
      <c r="D205" s="30"/>
      <c r="E205" s="30"/>
      <c r="F205" s="30"/>
      <c r="G205" s="30"/>
      <c r="H205" s="30"/>
      <c r="I205" s="30"/>
      <c r="J205" s="17"/>
      <c r="K205" s="17"/>
      <c r="L205" s="17"/>
      <c r="M205" s="17"/>
      <c r="N205" s="17"/>
      <c r="O205" s="17"/>
      <c r="P205" s="17"/>
      <c r="Q205" s="17"/>
      <c r="R205" s="17"/>
      <c r="S205" s="17"/>
      <c r="T205" s="17"/>
      <c r="U205" s="17"/>
      <c r="V205" s="17"/>
      <c r="W205" s="17"/>
      <c r="X205" s="17"/>
      <c r="Y205" s="17"/>
      <c r="Z205" s="17"/>
      <c r="AA205" s="30"/>
    </row>
    <row r="206" spans="1:28" s="68" customFormat="1" ht="20.100000000000001" customHeight="1">
      <c r="A206" s="58"/>
      <c r="B206" s="74"/>
      <c r="C206" s="80"/>
      <c r="D206" s="80"/>
      <c r="E206" s="80"/>
      <c r="F206" s="80"/>
      <c r="G206" s="80"/>
      <c r="H206" s="80"/>
      <c r="I206" s="127"/>
      <c r="J206" s="80"/>
      <c r="K206" s="80"/>
      <c r="L206" s="80"/>
      <c r="M206" s="80"/>
      <c r="N206" s="80"/>
      <c r="O206" s="80"/>
      <c r="P206" s="80"/>
      <c r="Q206" s="80"/>
      <c r="R206" s="80"/>
      <c r="S206" s="80"/>
      <c r="T206" s="80"/>
      <c r="U206" s="80"/>
      <c r="V206" s="80"/>
      <c r="W206" s="80"/>
      <c r="X206" s="80"/>
      <c r="Y206" s="80"/>
      <c r="Z206" s="80"/>
      <c r="AA206" s="80"/>
    </row>
    <row r="207" spans="1:28" s="68" customFormat="1" ht="20.100000000000001" customHeight="1">
      <c r="A207" s="58"/>
      <c r="B207" s="74"/>
      <c r="C207" s="245" t="s">
        <v>121</v>
      </c>
      <c r="D207" s="246"/>
      <c r="E207" s="246"/>
      <c r="F207" s="246"/>
      <c r="G207" s="246"/>
      <c r="H207" s="247"/>
    </row>
    <row r="208" spans="1:28" s="68" customFormat="1" ht="20.100000000000001" customHeight="1">
      <c r="A208" s="58"/>
      <c r="B208" s="74"/>
      <c r="C208" s="75"/>
      <c r="D208" s="76"/>
      <c r="E208" s="76"/>
      <c r="F208" s="76"/>
      <c r="G208" s="76"/>
      <c r="H208" s="76"/>
      <c r="I208" s="78"/>
      <c r="J208" s="78"/>
      <c r="K208" s="78"/>
      <c r="L208" s="78"/>
      <c r="M208" s="78"/>
      <c r="N208" s="78"/>
      <c r="O208" s="78"/>
      <c r="P208" s="78"/>
      <c r="Q208" s="78"/>
      <c r="R208" s="78"/>
      <c r="S208" s="78"/>
      <c r="T208" s="78"/>
      <c r="U208" s="78"/>
      <c r="V208" s="78"/>
      <c r="W208" s="78"/>
      <c r="X208" s="78"/>
      <c r="Y208" s="78"/>
      <c r="Z208" s="79"/>
      <c r="AA208" s="91"/>
      <c r="AB208" s="128"/>
    </row>
    <row r="209" spans="1:30" s="68" customFormat="1" ht="20.100000000000001" hidden="1" customHeight="1">
      <c r="A209" s="58"/>
      <c r="B209" s="74"/>
      <c r="C209" s="75"/>
      <c r="D209" s="76"/>
      <c r="E209" s="76"/>
      <c r="F209" s="76"/>
      <c r="G209" s="76"/>
      <c r="H209" s="76"/>
      <c r="I209" s="91"/>
      <c r="J209" s="91"/>
      <c r="K209" s="91"/>
      <c r="L209" s="91"/>
      <c r="M209" s="91"/>
      <c r="N209" s="91"/>
      <c r="O209" s="91"/>
      <c r="P209" s="91"/>
      <c r="Q209" s="91"/>
      <c r="R209" s="91"/>
      <c r="S209" s="91"/>
      <c r="T209" s="91"/>
      <c r="U209" s="91"/>
      <c r="V209" s="91"/>
      <c r="W209" s="91"/>
      <c r="X209" s="91"/>
      <c r="Y209" s="91"/>
      <c r="Z209" s="81"/>
      <c r="AA209" s="91"/>
      <c r="AB209" s="3"/>
      <c r="AC209" s="3"/>
      <c r="AD209" s="3"/>
    </row>
    <row r="210" spans="1:30" s="68" customFormat="1" ht="20.100000000000001" customHeight="1">
      <c r="A210" s="58"/>
      <c r="B210" s="74"/>
      <c r="C210" s="75"/>
      <c r="D210" s="129"/>
      <c r="E210" s="320" t="s">
        <v>122</v>
      </c>
      <c r="F210" s="320"/>
      <c r="G210" s="320"/>
      <c r="H210" s="320"/>
      <c r="I210" s="320"/>
      <c r="J210" s="320"/>
      <c r="K210" s="320"/>
      <c r="L210" s="234" t="s">
        <v>123</v>
      </c>
      <c r="M210" s="235"/>
      <c r="N210" s="236"/>
      <c r="O210" s="80"/>
      <c r="P210" s="129"/>
      <c r="Q210" s="320" t="s">
        <v>122</v>
      </c>
      <c r="R210" s="320"/>
      <c r="S210" s="320"/>
      <c r="T210" s="320"/>
      <c r="U210" s="321"/>
      <c r="V210" s="234" t="s">
        <v>123</v>
      </c>
      <c r="W210" s="235"/>
      <c r="X210" s="235"/>
      <c r="Y210" s="210"/>
      <c r="Z210" s="38"/>
      <c r="AB210" s="3"/>
      <c r="AC210" s="3"/>
      <c r="AD210" s="3"/>
    </row>
    <row r="211" spans="1:30" s="68" customFormat="1" ht="20.100000000000001" customHeight="1">
      <c r="A211" s="58"/>
      <c r="B211" s="74"/>
      <c r="C211" s="75"/>
      <c r="D211" s="130">
        <v>1</v>
      </c>
      <c r="E211" s="546" t="s">
        <v>124</v>
      </c>
      <c r="F211" s="547"/>
      <c r="G211" s="547"/>
      <c r="H211" s="547"/>
      <c r="I211" s="547"/>
      <c r="J211" s="547"/>
      <c r="K211" s="547"/>
      <c r="L211" s="237"/>
      <c r="M211" s="238"/>
      <c r="N211" s="239"/>
      <c r="O211" s="80"/>
      <c r="P211" s="131">
        <f>D249+1</f>
        <v>40</v>
      </c>
      <c r="Q211" s="334" t="s">
        <v>154</v>
      </c>
      <c r="R211" s="310" t="s">
        <v>149</v>
      </c>
      <c r="S211" s="311"/>
      <c r="T211" s="311"/>
      <c r="U211" s="312"/>
      <c r="V211" s="580"/>
      <c r="W211" s="581"/>
      <c r="X211" s="582"/>
      <c r="Y211" s="210"/>
      <c r="Z211" s="38"/>
      <c r="AB211" s="3"/>
      <c r="AC211" s="3"/>
      <c r="AD211" s="3"/>
    </row>
    <row r="212" spans="1:30" s="68" customFormat="1" ht="20.100000000000001" customHeight="1">
      <c r="A212" s="58"/>
      <c r="B212" s="74"/>
      <c r="C212" s="75"/>
      <c r="D212" s="131">
        <f>D211+1</f>
        <v>2</v>
      </c>
      <c r="E212" s="316" t="s">
        <v>125</v>
      </c>
      <c r="F212" s="317"/>
      <c r="G212" s="317"/>
      <c r="H212" s="317"/>
      <c r="I212" s="317"/>
      <c r="J212" s="317"/>
      <c r="K212" s="317"/>
      <c r="L212" s="240"/>
      <c r="M212" s="241"/>
      <c r="N212" s="242"/>
      <c r="O212" s="80"/>
      <c r="P212" s="131">
        <f t="shared" ref="P212:P236" si="0">P211+1</f>
        <v>41</v>
      </c>
      <c r="Q212" s="335"/>
      <c r="R212" s="313" t="s">
        <v>150</v>
      </c>
      <c r="S212" s="314"/>
      <c r="T212" s="314"/>
      <c r="U212" s="315"/>
      <c r="V212" s="303"/>
      <c r="W212" s="304"/>
      <c r="X212" s="305"/>
      <c r="Y212" s="210"/>
      <c r="Z212" s="38"/>
      <c r="AB212" s="3"/>
      <c r="AC212" s="3"/>
      <c r="AD212" s="3"/>
    </row>
    <row r="213" spans="1:30" s="68" customFormat="1" ht="20.100000000000001" customHeight="1">
      <c r="A213" s="58"/>
      <c r="B213" s="74"/>
      <c r="C213" s="75"/>
      <c r="D213" s="131">
        <f t="shared" ref="D213:D249" si="1">D212+1</f>
        <v>3</v>
      </c>
      <c r="E213" s="316" t="s">
        <v>126</v>
      </c>
      <c r="F213" s="317"/>
      <c r="G213" s="317"/>
      <c r="H213" s="317"/>
      <c r="I213" s="317"/>
      <c r="J213" s="317"/>
      <c r="K213" s="317"/>
      <c r="L213" s="240"/>
      <c r="M213" s="241"/>
      <c r="N213" s="242"/>
      <c r="O213" s="80"/>
      <c r="P213" s="131">
        <f t="shared" si="0"/>
        <v>42</v>
      </c>
      <c r="Q213" s="335"/>
      <c r="R213" s="313" t="s">
        <v>155</v>
      </c>
      <c r="S213" s="314"/>
      <c r="T213" s="314"/>
      <c r="U213" s="315"/>
      <c r="V213" s="303"/>
      <c r="W213" s="304"/>
      <c r="X213" s="305"/>
      <c r="Y213" s="210"/>
      <c r="Z213" s="38"/>
      <c r="AB213" s="3"/>
      <c r="AC213" s="3"/>
      <c r="AD213" s="3"/>
    </row>
    <row r="214" spans="1:30" s="68" customFormat="1" ht="20.100000000000001" customHeight="1">
      <c r="A214" s="58"/>
      <c r="B214" s="74"/>
      <c r="C214" s="75"/>
      <c r="D214" s="131">
        <f t="shared" si="1"/>
        <v>4</v>
      </c>
      <c r="E214" s="316" t="s">
        <v>127</v>
      </c>
      <c r="F214" s="317"/>
      <c r="G214" s="317"/>
      <c r="H214" s="317"/>
      <c r="I214" s="317"/>
      <c r="J214" s="317"/>
      <c r="K214" s="317"/>
      <c r="L214" s="240"/>
      <c r="M214" s="241"/>
      <c r="N214" s="242"/>
      <c r="O214" s="80"/>
      <c r="P214" s="131">
        <f t="shared" si="0"/>
        <v>43</v>
      </c>
      <c r="Q214" s="335"/>
      <c r="R214" s="313" t="s">
        <v>156</v>
      </c>
      <c r="S214" s="314"/>
      <c r="T214" s="314"/>
      <c r="U214" s="315"/>
      <c r="V214" s="303"/>
      <c r="W214" s="304"/>
      <c r="X214" s="305"/>
      <c r="Y214" s="210"/>
      <c r="Z214" s="38"/>
      <c r="AB214" s="3"/>
      <c r="AC214" s="3"/>
      <c r="AD214" s="3"/>
    </row>
    <row r="215" spans="1:30" s="68" customFormat="1" ht="20.100000000000001" customHeight="1">
      <c r="A215" s="58"/>
      <c r="B215" s="74"/>
      <c r="C215" s="75"/>
      <c r="D215" s="131">
        <f t="shared" si="1"/>
        <v>5</v>
      </c>
      <c r="E215" s="316" t="s">
        <v>128</v>
      </c>
      <c r="F215" s="317"/>
      <c r="G215" s="317"/>
      <c r="H215" s="317"/>
      <c r="I215" s="317"/>
      <c r="J215" s="317"/>
      <c r="K215" s="317"/>
      <c r="L215" s="240"/>
      <c r="M215" s="241"/>
      <c r="N215" s="242"/>
      <c r="O215" s="80"/>
      <c r="P215" s="131">
        <f t="shared" si="0"/>
        <v>44</v>
      </c>
      <c r="Q215" s="335"/>
      <c r="R215" s="313" t="s">
        <v>157</v>
      </c>
      <c r="S215" s="314"/>
      <c r="T215" s="314"/>
      <c r="U215" s="315"/>
      <c r="V215" s="303"/>
      <c r="W215" s="304"/>
      <c r="X215" s="305"/>
      <c r="Y215" s="210"/>
      <c r="Z215" s="38"/>
      <c r="AB215" s="3"/>
      <c r="AC215" s="3"/>
      <c r="AD215" s="3"/>
    </row>
    <row r="216" spans="1:30" s="68" customFormat="1" ht="20.100000000000001" customHeight="1">
      <c r="A216" s="58"/>
      <c r="B216" s="74"/>
      <c r="C216" s="75"/>
      <c r="D216" s="131">
        <f t="shared" si="1"/>
        <v>6</v>
      </c>
      <c r="E216" s="316" t="s">
        <v>129</v>
      </c>
      <c r="F216" s="317"/>
      <c r="G216" s="317"/>
      <c r="H216" s="317"/>
      <c r="I216" s="317"/>
      <c r="J216" s="317"/>
      <c r="K216" s="317"/>
      <c r="L216" s="240"/>
      <c r="M216" s="241"/>
      <c r="N216" s="242"/>
      <c r="O216" s="80"/>
      <c r="P216" s="131">
        <f t="shared" si="0"/>
        <v>45</v>
      </c>
      <c r="Q216" s="335"/>
      <c r="R216" s="313" t="s">
        <v>152</v>
      </c>
      <c r="S216" s="314"/>
      <c r="T216" s="314"/>
      <c r="U216" s="315"/>
      <c r="V216" s="303"/>
      <c r="W216" s="304"/>
      <c r="X216" s="305"/>
      <c r="Y216" s="210"/>
      <c r="Z216" s="38"/>
      <c r="AB216" s="3"/>
      <c r="AC216" s="3"/>
      <c r="AD216" s="3"/>
    </row>
    <row r="217" spans="1:30" s="68" customFormat="1" ht="20.100000000000001" customHeight="1">
      <c r="A217" s="58"/>
      <c r="B217" s="74"/>
      <c r="C217" s="75"/>
      <c r="D217" s="131">
        <f t="shared" si="1"/>
        <v>7</v>
      </c>
      <c r="E217" s="316" t="s">
        <v>130</v>
      </c>
      <c r="F217" s="317"/>
      <c r="G217" s="317"/>
      <c r="H217" s="317"/>
      <c r="I217" s="317"/>
      <c r="J217" s="317"/>
      <c r="K217" s="317"/>
      <c r="L217" s="240"/>
      <c r="M217" s="241"/>
      <c r="N217" s="242"/>
      <c r="O217" s="80"/>
      <c r="P217" s="131">
        <f t="shared" si="0"/>
        <v>46</v>
      </c>
      <c r="Q217" s="335"/>
      <c r="R217" s="313" t="s">
        <v>158</v>
      </c>
      <c r="S217" s="314"/>
      <c r="T217" s="314"/>
      <c r="U217" s="315"/>
      <c r="V217" s="303"/>
      <c r="W217" s="304"/>
      <c r="X217" s="305"/>
      <c r="Y217" s="210"/>
      <c r="Z217" s="38"/>
      <c r="AB217" s="3"/>
      <c r="AC217" s="3"/>
      <c r="AD217" s="3"/>
    </row>
    <row r="218" spans="1:30" s="68" customFormat="1" ht="20.100000000000001" customHeight="1">
      <c r="A218" s="58"/>
      <c r="B218" s="74"/>
      <c r="C218" s="75"/>
      <c r="D218" s="131">
        <f t="shared" si="1"/>
        <v>8</v>
      </c>
      <c r="E218" s="316" t="s">
        <v>131</v>
      </c>
      <c r="F218" s="317"/>
      <c r="G218" s="317"/>
      <c r="H218" s="317"/>
      <c r="I218" s="317"/>
      <c r="J218" s="317"/>
      <c r="K218" s="317"/>
      <c r="L218" s="240"/>
      <c r="M218" s="241"/>
      <c r="N218" s="242"/>
      <c r="O218" s="80"/>
      <c r="P218" s="131">
        <f t="shared" si="0"/>
        <v>47</v>
      </c>
      <c r="Q218" s="335"/>
      <c r="R218" s="313" t="s">
        <v>159</v>
      </c>
      <c r="S218" s="314"/>
      <c r="T218" s="314"/>
      <c r="U218" s="315"/>
      <c r="V218" s="303"/>
      <c r="W218" s="304"/>
      <c r="X218" s="305"/>
      <c r="Y218" s="210"/>
      <c r="Z218" s="38"/>
      <c r="AB218" s="3"/>
      <c r="AC218" s="3"/>
      <c r="AD218" s="3"/>
    </row>
    <row r="219" spans="1:30" s="68" customFormat="1" ht="20.100000000000001" customHeight="1">
      <c r="A219" s="58"/>
      <c r="B219" s="74"/>
      <c r="C219" s="75"/>
      <c r="D219" s="131">
        <f t="shared" si="1"/>
        <v>9</v>
      </c>
      <c r="E219" s="316" t="s">
        <v>132</v>
      </c>
      <c r="F219" s="317"/>
      <c r="G219" s="317"/>
      <c r="H219" s="317"/>
      <c r="I219" s="317"/>
      <c r="J219" s="317"/>
      <c r="K219" s="317"/>
      <c r="L219" s="240"/>
      <c r="M219" s="241"/>
      <c r="N219" s="242"/>
      <c r="O219" s="80"/>
      <c r="P219" s="131">
        <f t="shared" si="0"/>
        <v>48</v>
      </c>
      <c r="Q219" s="335"/>
      <c r="R219" s="313" t="s">
        <v>160</v>
      </c>
      <c r="S219" s="314"/>
      <c r="T219" s="314"/>
      <c r="U219" s="315"/>
      <c r="V219" s="303"/>
      <c r="W219" s="304"/>
      <c r="X219" s="305"/>
      <c r="Y219" s="210"/>
      <c r="Z219" s="38"/>
      <c r="AB219" s="3"/>
      <c r="AC219" s="3"/>
      <c r="AD219" s="3"/>
    </row>
    <row r="220" spans="1:30" s="68" customFormat="1" ht="20.100000000000001" customHeight="1">
      <c r="A220" s="58"/>
      <c r="B220" s="74"/>
      <c r="C220" s="75"/>
      <c r="D220" s="131">
        <f t="shared" si="1"/>
        <v>10</v>
      </c>
      <c r="E220" s="316" t="s">
        <v>133</v>
      </c>
      <c r="F220" s="317"/>
      <c r="G220" s="317"/>
      <c r="H220" s="317"/>
      <c r="I220" s="317"/>
      <c r="J220" s="317"/>
      <c r="K220" s="317"/>
      <c r="L220" s="240"/>
      <c r="M220" s="241"/>
      <c r="N220" s="242"/>
      <c r="O220" s="80"/>
      <c r="P220" s="131">
        <f t="shared" si="0"/>
        <v>49</v>
      </c>
      <c r="Q220" s="335"/>
      <c r="R220" s="313" t="s">
        <v>211</v>
      </c>
      <c r="S220" s="314"/>
      <c r="T220" s="314"/>
      <c r="U220" s="315"/>
      <c r="V220" s="303"/>
      <c r="W220" s="304"/>
      <c r="X220" s="305"/>
      <c r="Y220" s="210"/>
      <c r="Z220" s="38"/>
      <c r="AB220" s="3"/>
      <c r="AC220" s="3"/>
      <c r="AD220" s="3"/>
    </row>
    <row r="221" spans="1:30" s="68" customFormat="1" ht="20.100000000000001" customHeight="1">
      <c r="A221" s="58"/>
      <c r="B221" s="74"/>
      <c r="C221" s="75"/>
      <c r="D221" s="131">
        <f t="shared" si="1"/>
        <v>11</v>
      </c>
      <c r="E221" s="316" t="s">
        <v>134</v>
      </c>
      <c r="F221" s="317"/>
      <c r="G221" s="317"/>
      <c r="H221" s="317"/>
      <c r="I221" s="317"/>
      <c r="J221" s="317"/>
      <c r="K221" s="317"/>
      <c r="L221" s="240"/>
      <c r="M221" s="241"/>
      <c r="N221" s="242"/>
      <c r="O221" s="80"/>
      <c r="P221" s="131">
        <f t="shared" si="0"/>
        <v>50</v>
      </c>
      <c r="Q221" s="335"/>
      <c r="R221" s="313" t="s">
        <v>162</v>
      </c>
      <c r="S221" s="314"/>
      <c r="T221" s="314"/>
      <c r="U221" s="315"/>
      <c r="V221" s="303"/>
      <c r="W221" s="304"/>
      <c r="X221" s="305"/>
      <c r="Y221" s="210"/>
      <c r="Z221" s="38"/>
      <c r="AB221" s="3"/>
      <c r="AC221" s="3"/>
      <c r="AD221" s="3"/>
    </row>
    <row r="222" spans="1:30" s="68" customFormat="1" ht="20.100000000000001" customHeight="1">
      <c r="A222" s="58"/>
      <c r="B222" s="74"/>
      <c r="C222" s="75"/>
      <c r="D222" s="131">
        <f t="shared" si="1"/>
        <v>12</v>
      </c>
      <c r="E222" s="316" t="s">
        <v>135</v>
      </c>
      <c r="F222" s="317"/>
      <c r="G222" s="317"/>
      <c r="H222" s="317"/>
      <c r="I222" s="317"/>
      <c r="J222" s="317"/>
      <c r="K222" s="317"/>
      <c r="L222" s="240"/>
      <c r="M222" s="241"/>
      <c r="N222" s="242"/>
      <c r="O222" s="80"/>
      <c r="P222" s="131">
        <f t="shared" si="0"/>
        <v>51</v>
      </c>
      <c r="Q222" s="335"/>
      <c r="R222" s="313" t="s">
        <v>151</v>
      </c>
      <c r="S222" s="314"/>
      <c r="T222" s="314"/>
      <c r="U222" s="315"/>
      <c r="V222" s="303"/>
      <c r="W222" s="304"/>
      <c r="X222" s="305"/>
      <c r="Y222" s="210"/>
      <c r="Z222" s="38"/>
      <c r="AB222" s="3"/>
      <c r="AC222" s="3"/>
      <c r="AD222" s="3"/>
    </row>
    <row r="223" spans="1:30" s="68" customFormat="1" ht="20.100000000000001" customHeight="1">
      <c r="A223" s="58"/>
      <c r="B223" s="74"/>
      <c r="C223" s="75"/>
      <c r="D223" s="131">
        <f t="shared" si="1"/>
        <v>13</v>
      </c>
      <c r="E223" s="316" t="s">
        <v>136</v>
      </c>
      <c r="F223" s="317"/>
      <c r="G223" s="317"/>
      <c r="H223" s="317"/>
      <c r="I223" s="317"/>
      <c r="J223" s="317"/>
      <c r="K223" s="317"/>
      <c r="L223" s="240"/>
      <c r="M223" s="241"/>
      <c r="N223" s="242"/>
      <c r="O223" s="80"/>
      <c r="P223" s="131">
        <f t="shared" si="0"/>
        <v>52</v>
      </c>
      <c r="Q223" s="335"/>
      <c r="R223" s="313" t="s">
        <v>163</v>
      </c>
      <c r="S223" s="314"/>
      <c r="T223" s="314"/>
      <c r="U223" s="315"/>
      <c r="V223" s="303"/>
      <c r="W223" s="304"/>
      <c r="X223" s="305"/>
      <c r="Y223" s="210"/>
      <c r="Z223" s="38"/>
      <c r="AB223" s="3"/>
      <c r="AC223" s="3"/>
      <c r="AD223" s="3"/>
    </row>
    <row r="224" spans="1:30" s="68" customFormat="1" ht="20.100000000000001" customHeight="1">
      <c r="A224" s="58"/>
      <c r="B224" s="74"/>
      <c r="C224" s="75"/>
      <c r="D224" s="131">
        <f t="shared" si="1"/>
        <v>14</v>
      </c>
      <c r="E224" s="569" t="s">
        <v>148</v>
      </c>
      <c r="F224" s="329" t="s">
        <v>242</v>
      </c>
      <c r="G224" s="313" t="s">
        <v>149</v>
      </c>
      <c r="H224" s="314"/>
      <c r="I224" s="314"/>
      <c r="J224" s="314"/>
      <c r="K224" s="314"/>
      <c r="L224" s="240"/>
      <c r="M224" s="241"/>
      <c r="N224" s="242"/>
      <c r="O224" s="80"/>
      <c r="P224" s="131">
        <f t="shared" si="0"/>
        <v>53</v>
      </c>
      <c r="Q224" s="335"/>
      <c r="R224" s="313" t="s">
        <v>164</v>
      </c>
      <c r="S224" s="314"/>
      <c r="T224" s="314"/>
      <c r="U224" s="315"/>
      <c r="V224" s="303"/>
      <c r="W224" s="304"/>
      <c r="X224" s="305"/>
      <c r="Y224" s="210"/>
      <c r="Z224" s="38"/>
      <c r="AB224" s="3"/>
      <c r="AC224" s="3"/>
      <c r="AD224" s="3"/>
    </row>
    <row r="225" spans="1:30" s="68" customFormat="1" ht="20.100000000000001" customHeight="1">
      <c r="A225" s="58"/>
      <c r="B225" s="74"/>
      <c r="C225" s="75"/>
      <c r="D225" s="131">
        <f t="shared" si="1"/>
        <v>15</v>
      </c>
      <c r="E225" s="569"/>
      <c r="F225" s="330"/>
      <c r="G225" s="313" t="s">
        <v>150</v>
      </c>
      <c r="H225" s="314"/>
      <c r="I225" s="314"/>
      <c r="J225" s="314"/>
      <c r="K225" s="314"/>
      <c r="L225" s="240"/>
      <c r="M225" s="241"/>
      <c r="N225" s="242"/>
      <c r="O225" s="80"/>
      <c r="P225" s="131">
        <f t="shared" si="0"/>
        <v>54</v>
      </c>
      <c r="Q225" s="335"/>
      <c r="R225" s="313" t="s">
        <v>165</v>
      </c>
      <c r="S225" s="314"/>
      <c r="T225" s="314"/>
      <c r="U225" s="315"/>
      <c r="V225" s="303"/>
      <c r="W225" s="304"/>
      <c r="X225" s="305"/>
      <c r="Y225" s="210"/>
      <c r="Z225" s="38"/>
      <c r="AB225" s="3"/>
      <c r="AC225" s="3"/>
      <c r="AD225" s="3"/>
    </row>
    <row r="226" spans="1:30" s="68" customFormat="1" ht="20.100000000000001" customHeight="1">
      <c r="A226" s="58"/>
      <c r="B226" s="74"/>
      <c r="C226" s="75"/>
      <c r="D226" s="131">
        <f t="shared" si="1"/>
        <v>16</v>
      </c>
      <c r="E226" s="569"/>
      <c r="F226" s="330"/>
      <c r="G226" s="313" t="s">
        <v>155</v>
      </c>
      <c r="H226" s="314"/>
      <c r="I226" s="314"/>
      <c r="J226" s="314"/>
      <c r="K226" s="314"/>
      <c r="L226" s="240"/>
      <c r="M226" s="241"/>
      <c r="N226" s="242"/>
      <c r="O226" s="80"/>
      <c r="P226" s="131">
        <f t="shared" si="0"/>
        <v>55</v>
      </c>
      <c r="Q226" s="335"/>
      <c r="R226" s="313" t="s">
        <v>166</v>
      </c>
      <c r="S226" s="314"/>
      <c r="T226" s="314"/>
      <c r="U226" s="315"/>
      <c r="V226" s="303"/>
      <c r="W226" s="304"/>
      <c r="X226" s="305"/>
      <c r="Y226" s="210"/>
      <c r="Z226" s="38"/>
      <c r="AB226" s="3"/>
      <c r="AC226" s="3"/>
      <c r="AD226" s="3"/>
    </row>
    <row r="227" spans="1:30" s="68" customFormat="1" ht="20.100000000000001" customHeight="1">
      <c r="A227" s="58"/>
      <c r="B227" s="74"/>
      <c r="C227" s="75"/>
      <c r="D227" s="131">
        <f t="shared" si="1"/>
        <v>17</v>
      </c>
      <c r="E227" s="569"/>
      <c r="F227" s="330"/>
      <c r="G227" s="313" t="s">
        <v>156</v>
      </c>
      <c r="H227" s="314"/>
      <c r="I227" s="314"/>
      <c r="J227" s="314"/>
      <c r="K227" s="314"/>
      <c r="L227" s="240"/>
      <c r="M227" s="241"/>
      <c r="N227" s="242"/>
      <c r="O227" s="80"/>
      <c r="P227" s="131">
        <f t="shared" si="0"/>
        <v>56</v>
      </c>
      <c r="Q227" s="335"/>
      <c r="R227" s="313" t="s">
        <v>167</v>
      </c>
      <c r="S227" s="314"/>
      <c r="T227" s="314"/>
      <c r="U227" s="315"/>
      <c r="V227" s="303"/>
      <c r="W227" s="304"/>
      <c r="X227" s="305"/>
      <c r="Y227" s="210"/>
      <c r="Z227" s="38"/>
      <c r="AB227" s="3"/>
      <c r="AC227" s="3"/>
      <c r="AD227" s="3"/>
    </row>
    <row r="228" spans="1:30" s="68" customFormat="1" ht="20.100000000000001" customHeight="1">
      <c r="A228" s="58"/>
      <c r="B228" s="74"/>
      <c r="C228" s="75"/>
      <c r="D228" s="131">
        <f t="shared" si="1"/>
        <v>18</v>
      </c>
      <c r="E228" s="569"/>
      <c r="F228" s="331"/>
      <c r="G228" s="313" t="s">
        <v>157</v>
      </c>
      <c r="H228" s="314"/>
      <c r="I228" s="314"/>
      <c r="J228" s="314"/>
      <c r="K228" s="314"/>
      <c r="L228" s="240"/>
      <c r="M228" s="241"/>
      <c r="N228" s="242"/>
      <c r="O228" s="80"/>
      <c r="P228" s="131">
        <f t="shared" si="0"/>
        <v>57</v>
      </c>
      <c r="Q228" s="335"/>
      <c r="R228" s="313" t="s">
        <v>212</v>
      </c>
      <c r="S228" s="314"/>
      <c r="T228" s="314"/>
      <c r="U228" s="315"/>
      <c r="V228" s="303"/>
      <c r="W228" s="304"/>
      <c r="X228" s="305"/>
      <c r="Y228" s="210"/>
      <c r="Z228" s="38"/>
      <c r="AB228" s="3"/>
      <c r="AC228" s="3"/>
      <c r="AD228" s="3"/>
    </row>
    <row r="229" spans="1:30" s="68" customFormat="1" ht="20.100000000000001" customHeight="1">
      <c r="A229" s="58"/>
      <c r="B229" s="74"/>
      <c r="C229" s="75"/>
      <c r="D229" s="131">
        <f t="shared" si="1"/>
        <v>19</v>
      </c>
      <c r="E229" s="569"/>
      <c r="F229" s="332" t="s">
        <v>236</v>
      </c>
      <c r="G229" s="313" t="s">
        <v>152</v>
      </c>
      <c r="H229" s="314"/>
      <c r="I229" s="314"/>
      <c r="J229" s="314"/>
      <c r="K229" s="314"/>
      <c r="L229" s="240"/>
      <c r="M229" s="241"/>
      <c r="N229" s="242"/>
      <c r="O229" s="80"/>
      <c r="P229" s="131">
        <f t="shared" si="0"/>
        <v>58</v>
      </c>
      <c r="Q229" s="335"/>
      <c r="R229" s="313" t="s">
        <v>213</v>
      </c>
      <c r="S229" s="314"/>
      <c r="T229" s="314"/>
      <c r="U229" s="315"/>
      <c r="V229" s="303"/>
      <c r="W229" s="304"/>
      <c r="X229" s="305"/>
      <c r="Y229" s="210"/>
      <c r="Z229" s="38"/>
      <c r="AB229" s="3"/>
      <c r="AC229" s="3"/>
      <c r="AD229" s="3"/>
    </row>
    <row r="230" spans="1:30" s="68" customFormat="1" ht="20.100000000000001" customHeight="1">
      <c r="A230" s="58"/>
      <c r="B230" s="74"/>
      <c r="C230" s="75"/>
      <c r="D230" s="131">
        <f t="shared" si="1"/>
        <v>20</v>
      </c>
      <c r="E230" s="569"/>
      <c r="F230" s="333"/>
      <c r="G230" s="313" t="s">
        <v>158</v>
      </c>
      <c r="H230" s="314"/>
      <c r="I230" s="314"/>
      <c r="J230" s="314"/>
      <c r="K230" s="314"/>
      <c r="L230" s="240"/>
      <c r="M230" s="241"/>
      <c r="N230" s="242"/>
      <c r="O230" s="80"/>
      <c r="P230" s="131">
        <f t="shared" si="0"/>
        <v>59</v>
      </c>
      <c r="Q230" s="335"/>
      <c r="R230" s="313" t="s">
        <v>214</v>
      </c>
      <c r="S230" s="314"/>
      <c r="T230" s="314"/>
      <c r="U230" s="315"/>
      <c r="V230" s="303"/>
      <c r="W230" s="304"/>
      <c r="X230" s="305"/>
      <c r="Y230" s="210"/>
      <c r="Z230" s="38"/>
      <c r="AB230" s="3"/>
      <c r="AC230" s="3"/>
      <c r="AD230" s="3"/>
    </row>
    <row r="231" spans="1:30" s="68" customFormat="1" ht="20.100000000000001" customHeight="1">
      <c r="A231" s="58"/>
      <c r="B231" s="74"/>
      <c r="C231" s="75"/>
      <c r="D231" s="131">
        <f t="shared" si="1"/>
        <v>21</v>
      </c>
      <c r="E231" s="569"/>
      <c r="F231" s="212" t="s">
        <v>237</v>
      </c>
      <c r="G231" s="313" t="s">
        <v>159</v>
      </c>
      <c r="H231" s="314"/>
      <c r="I231" s="314"/>
      <c r="J231" s="314"/>
      <c r="K231" s="314"/>
      <c r="L231" s="240"/>
      <c r="M231" s="241"/>
      <c r="N231" s="242"/>
      <c r="O231" s="80"/>
      <c r="P231" s="131">
        <f t="shared" si="0"/>
        <v>60</v>
      </c>
      <c r="Q231" s="336"/>
      <c r="R231" s="313" t="s">
        <v>215</v>
      </c>
      <c r="S231" s="314"/>
      <c r="T231" s="314"/>
      <c r="U231" s="315"/>
      <c r="V231" s="303"/>
      <c r="W231" s="304"/>
      <c r="X231" s="305"/>
      <c r="Y231" s="210"/>
      <c r="Z231" s="38"/>
      <c r="AB231" s="3"/>
      <c r="AC231" s="3"/>
      <c r="AD231" s="3"/>
    </row>
    <row r="232" spans="1:30" s="68" customFormat="1" ht="20.100000000000001" customHeight="1">
      <c r="A232" s="58"/>
      <c r="B232" s="74"/>
      <c r="C232" s="75"/>
      <c r="D232" s="131">
        <f t="shared" si="1"/>
        <v>22</v>
      </c>
      <c r="E232" s="569"/>
      <c r="F232" s="212" t="s">
        <v>238</v>
      </c>
      <c r="G232" s="313" t="s">
        <v>160</v>
      </c>
      <c r="H232" s="314"/>
      <c r="I232" s="314"/>
      <c r="J232" s="314"/>
      <c r="K232" s="314"/>
      <c r="L232" s="240"/>
      <c r="M232" s="241"/>
      <c r="N232" s="242"/>
      <c r="O232" s="80"/>
      <c r="P232" s="131">
        <f t="shared" si="0"/>
        <v>61</v>
      </c>
      <c r="Q232" s="548" t="s">
        <v>143</v>
      </c>
      <c r="R232" s="549"/>
      <c r="S232" s="549"/>
      <c r="T232" s="549"/>
      <c r="U232" s="550"/>
      <c r="V232" s="303"/>
      <c r="W232" s="304"/>
      <c r="X232" s="305"/>
      <c r="Y232" s="210"/>
      <c r="Z232" s="38"/>
      <c r="AB232" s="3"/>
      <c r="AC232" s="3"/>
      <c r="AD232" s="3"/>
    </row>
    <row r="233" spans="1:30" s="68" customFormat="1" ht="20.100000000000001" customHeight="1">
      <c r="A233" s="58"/>
      <c r="B233" s="74"/>
      <c r="C233" s="75"/>
      <c r="D233" s="131">
        <f t="shared" si="1"/>
        <v>23</v>
      </c>
      <c r="E233" s="569"/>
      <c r="F233" s="212" t="s">
        <v>239</v>
      </c>
      <c r="G233" s="313" t="s">
        <v>161</v>
      </c>
      <c r="H233" s="314"/>
      <c r="I233" s="314"/>
      <c r="J233" s="314"/>
      <c r="K233" s="314"/>
      <c r="L233" s="240"/>
      <c r="M233" s="241"/>
      <c r="N233" s="242"/>
      <c r="O233" s="80"/>
      <c r="P233" s="131">
        <f t="shared" si="0"/>
        <v>62</v>
      </c>
      <c r="Q233" s="548" t="s">
        <v>144</v>
      </c>
      <c r="R233" s="549"/>
      <c r="S233" s="549"/>
      <c r="T233" s="549"/>
      <c r="U233" s="550"/>
      <c r="V233" s="303"/>
      <c r="W233" s="304"/>
      <c r="X233" s="305"/>
      <c r="Y233" s="210"/>
      <c r="Z233" s="38"/>
      <c r="AB233" s="3"/>
      <c r="AC233" s="3"/>
      <c r="AD233" s="3"/>
    </row>
    <row r="234" spans="1:30" s="68" customFormat="1" ht="20.100000000000001" customHeight="1">
      <c r="A234" s="58"/>
      <c r="B234" s="74"/>
      <c r="C234" s="75"/>
      <c r="D234" s="131">
        <f t="shared" si="1"/>
        <v>24</v>
      </c>
      <c r="E234" s="569"/>
      <c r="F234" s="132" t="s">
        <v>240</v>
      </c>
      <c r="G234" s="313" t="s">
        <v>162</v>
      </c>
      <c r="H234" s="314"/>
      <c r="I234" s="314"/>
      <c r="J234" s="314"/>
      <c r="K234" s="314"/>
      <c r="L234" s="240"/>
      <c r="M234" s="241"/>
      <c r="N234" s="242"/>
      <c r="O234" s="80"/>
      <c r="P234" s="131">
        <f t="shared" si="0"/>
        <v>63</v>
      </c>
      <c r="Q234" s="548" t="s">
        <v>170</v>
      </c>
      <c r="R234" s="549"/>
      <c r="S234" s="549"/>
      <c r="T234" s="549"/>
      <c r="U234" s="550"/>
      <c r="V234" s="303"/>
      <c r="W234" s="304"/>
      <c r="X234" s="305"/>
      <c r="Y234" s="210"/>
      <c r="Z234" s="38"/>
      <c r="AB234" s="3"/>
      <c r="AC234" s="3"/>
      <c r="AD234" s="3"/>
    </row>
    <row r="235" spans="1:30" s="68" customFormat="1" ht="30" customHeight="1">
      <c r="A235" s="58"/>
      <c r="B235" s="74"/>
      <c r="C235" s="75"/>
      <c r="D235" s="131">
        <f t="shared" si="1"/>
        <v>25</v>
      </c>
      <c r="E235" s="569"/>
      <c r="F235" s="133" t="s">
        <v>241</v>
      </c>
      <c r="G235" s="313" t="s">
        <v>151</v>
      </c>
      <c r="H235" s="314"/>
      <c r="I235" s="314"/>
      <c r="J235" s="314"/>
      <c r="K235" s="314"/>
      <c r="L235" s="240"/>
      <c r="M235" s="241"/>
      <c r="N235" s="242"/>
      <c r="O235" s="80"/>
      <c r="P235" s="131">
        <f t="shared" si="0"/>
        <v>64</v>
      </c>
      <c r="Q235" s="548" t="s">
        <v>171</v>
      </c>
      <c r="R235" s="549"/>
      <c r="S235" s="549"/>
      <c r="T235" s="549"/>
      <c r="U235" s="550"/>
      <c r="V235" s="303"/>
      <c r="W235" s="304"/>
      <c r="X235" s="305"/>
      <c r="Y235" s="210"/>
      <c r="Z235" s="38"/>
      <c r="AB235" s="3"/>
      <c r="AC235" s="3"/>
      <c r="AD235" s="3"/>
    </row>
    <row r="236" spans="1:30" s="68" customFormat="1" ht="20.100000000000001" customHeight="1">
      <c r="A236" s="58"/>
      <c r="B236" s="74"/>
      <c r="C236" s="75"/>
      <c r="D236" s="131">
        <f t="shared" si="1"/>
        <v>26</v>
      </c>
      <c r="E236" s="569"/>
      <c r="F236" s="328" t="s">
        <v>240</v>
      </c>
      <c r="G236" s="313" t="s">
        <v>163</v>
      </c>
      <c r="H236" s="314"/>
      <c r="I236" s="314"/>
      <c r="J236" s="314"/>
      <c r="K236" s="314"/>
      <c r="L236" s="240"/>
      <c r="M236" s="241"/>
      <c r="N236" s="242"/>
      <c r="O236" s="80"/>
      <c r="P236" s="131">
        <f t="shared" si="0"/>
        <v>65</v>
      </c>
      <c r="Q236" s="548" t="s">
        <v>145</v>
      </c>
      <c r="R236" s="549"/>
      <c r="S236" s="549"/>
      <c r="T236" s="549"/>
      <c r="U236" s="550"/>
      <c r="V236" s="303"/>
      <c r="W236" s="304"/>
      <c r="X236" s="305"/>
      <c r="Y236" s="210"/>
      <c r="Z236" s="38"/>
      <c r="AB236" s="3"/>
      <c r="AC236" s="3"/>
      <c r="AD236" s="3"/>
    </row>
    <row r="237" spans="1:30" s="68" customFormat="1" ht="20.100000000000001" customHeight="1">
      <c r="A237" s="58"/>
      <c r="B237" s="74"/>
      <c r="C237" s="75"/>
      <c r="D237" s="131">
        <f t="shared" si="1"/>
        <v>27</v>
      </c>
      <c r="E237" s="569"/>
      <c r="F237" s="328"/>
      <c r="G237" s="313" t="s">
        <v>164</v>
      </c>
      <c r="H237" s="314"/>
      <c r="I237" s="314"/>
      <c r="J237" s="314"/>
      <c r="K237" s="314"/>
      <c r="L237" s="240"/>
      <c r="M237" s="241"/>
      <c r="N237" s="242"/>
      <c r="O237" s="80"/>
      <c r="P237" s="131">
        <f t="shared" ref="P237:P243" si="2">P236+1</f>
        <v>66</v>
      </c>
      <c r="Q237" s="548" t="s">
        <v>146</v>
      </c>
      <c r="R237" s="549"/>
      <c r="S237" s="549"/>
      <c r="T237" s="549"/>
      <c r="U237" s="550"/>
      <c r="V237" s="303"/>
      <c r="W237" s="304"/>
      <c r="X237" s="305"/>
      <c r="Y237" s="210"/>
      <c r="Z237" s="38"/>
      <c r="AB237" s="3"/>
      <c r="AC237" s="3"/>
      <c r="AD237" s="3"/>
    </row>
    <row r="238" spans="1:30" s="68" customFormat="1" ht="20.100000000000001" customHeight="1">
      <c r="A238" s="58"/>
      <c r="B238" s="74"/>
      <c r="C238" s="75"/>
      <c r="D238" s="131">
        <f t="shared" si="1"/>
        <v>28</v>
      </c>
      <c r="E238" s="569"/>
      <c r="F238" s="328"/>
      <c r="G238" s="313" t="s">
        <v>165</v>
      </c>
      <c r="H238" s="314"/>
      <c r="I238" s="314"/>
      <c r="J238" s="314"/>
      <c r="K238" s="314"/>
      <c r="L238" s="240"/>
      <c r="M238" s="241"/>
      <c r="N238" s="242"/>
      <c r="O238" s="80"/>
      <c r="P238" s="131">
        <f t="shared" si="2"/>
        <v>67</v>
      </c>
      <c r="Q238" s="548" t="s">
        <v>147</v>
      </c>
      <c r="R238" s="549"/>
      <c r="S238" s="549"/>
      <c r="T238" s="549"/>
      <c r="U238" s="550"/>
      <c r="V238" s="303"/>
      <c r="W238" s="304"/>
      <c r="X238" s="305"/>
      <c r="Y238" s="210"/>
      <c r="Z238" s="38"/>
      <c r="AB238" s="3"/>
      <c r="AC238" s="3"/>
      <c r="AD238" s="3"/>
    </row>
    <row r="239" spans="1:30" s="68" customFormat="1" ht="20.100000000000001" customHeight="1">
      <c r="A239" s="58"/>
      <c r="B239" s="74"/>
      <c r="C239" s="75"/>
      <c r="D239" s="131">
        <f t="shared" si="1"/>
        <v>29</v>
      </c>
      <c r="E239" s="569"/>
      <c r="F239" s="328"/>
      <c r="G239" s="551" t="s">
        <v>166</v>
      </c>
      <c r="H239" s="552"/>
      <c r="I239" s="552"/>
      <c r="J239" s="552"/>
      <c r="K239" s="552"/>
      <c r="L239" s="240"/>
      <c r="M239" s="241"/>
      <c r="N239" s="242"/>
      <c r="O239" s="80"/>
      <c r="P239" s="131">
        <f t="shared" si="2"/>
        <v>68</v>
      </c>
      <c r="Q239" s="322"/>
      <c r="R239" s="323"/>
      <c r="S239" s="323"/>
      <c r="T239" s="323"/>
      <c r="U239" s="324"/>
      <c r="V239" s="303"/>
      <c r="W239" s="304"/>
      <c r="X239" s="305"/>
      <c r="Y239" s="210"/>
      <c r="Z239" s="38"/>
      <c r="AB239" s="3"/>
      <c r="AC239" s="3"/>
      <c r="AD239" s="3"/>
    </row>
    <row r="240" spans="1:30" s="68" customFormat="1" ht="20.100000000000001" customHeight="1">
      <c r="A240" s="58"/>
      <c r="B240" s="74"/>
      <c r="C240" s="75"/>
      <c r="D240" s="131">
        <f t="shared" si="1"/>
        <v>30</v>
      </c>
      <c r="E240" s="569"/>
      <c r="F240" s="328"/>
      <c r="G240" s="313" t="s">
        <v>167</v>
      </c>
      <c r="H240" s="314"/>
      <c r="I240" s="314"/>
      <c r="J240" s="314"/>
      <c r="K240" s="314"/>
      <c r="L240" s="240"/>
      <c r="M240" s="241"/>
      <c r="N240" s="242"/>
      <c r="O240" s="80"/>
      <c r="P240" s="131">
        <f t="shared" si="2"/>
        <v>69</v>
      </c>
      <c r="Q240" s="322"/>
      <c r="R240" s="323"/>
      <c r="S240" s="323"/>
      <c r="T240" s="323"/>
      <c r="U240" s="324"/>
      <c r="V240" s="303"/>
      <c r="W240" s="304"/>
      <c r="X240" s="305"/>
      <c r="Y240" s="210"/>
      <c r="Z240" s="38"/>
      <c r="AB240" s="3"/>
      <c r="AC240" s="3"/>
      <c r="AD240" s="3"/>
    </row>
    <row r="241" spans="1:30" s="68" customFormat="1" ht="20.100000000000001" customHeight="1">
      <c r="A241" s="58"/>
      <c r="B241" s="74"/>
      <c r="C241" s="75"/>
      <c r="D241" s="131">
        <f t="shared" si="1"/>
        <v>31</v>
      </c>
      <c r="E241" s="569"/>
      <c r="F241" s="316" t="s">
        <v>137</v>
      </c>
      <c r="G241" s="317"/>
      <c r="H241" s="317"/>
      <c r="I241" s="317"/>
      <c r="J241" s="317"/>
      <c r="K241" s="317"/>
      <c r="L241" s="240"/>
      <c r="M241" s="241"/>
      <c r="N241" s="242"/>
      <c r="O241" s="80"/>
      <c r="P241" s="131">
        <f t="shared" si="2"/>
        <v>70</v>
      </c>
      <c r="Q241" s="322"/>
      <c r="R241" s="323"/>
      <c r="S241" s="323"/>
      <c r="T241" s="323"/>
      <c r="U241" s="324"/>
      <c r="V241" s="303"/>
      <c r="W241" s="304"/>
      <c r="X241" s="305"/>
      <c r="Y241" s="210"/>
      <c r="Z241" s="38"/>
      <c r="AB241" s="3"/>
      <c r="AC241" s="3"/>
      <c r="AD241" s="3"/>
    </row>
    <row r="242" spans="1:30" s="68" customFormat="1" ht="20.100000000000001" customHeight="1">
      <c r="A242" s="58"/>
      <c r="B242" s="74"/>
      <c r="C242" s="75"/>
      <c r="D242" s="131">
        <f t="shared" si="1"/>
        <v>32</v>
      </c>
      <c r="E242" s="569"/>
      <c r="F242" s="316" t="s">
        <v>153</v>
      </c>
      <c r="G242" s="317"/>
      <c r="H242" s="317"/>
      <c r="I242" s="317"/>
      <c r="J242" s="317"/>
      <c r="K242" s="317"/>
      <c r="L242" s="240"/>
      <c r="M242" s="241"/>
      <c r="N242" s="242"/>
      <c r="O242" s="80"/>
      <c r="P242" s="131">
        <f t="shared" si="2"/>
        <v>71</v>
      </c>
      <c r="Q242" s="322"/>
      <c r="R242" s="323"/>
      <c r="S242" s="323"/>
      <c r="T242" s="323"/>
      <c r="U242" s="324"/>
      <c r="V242" s="303"/>
      <c r="W242" s="304"/>
      <c r="X242" s="305"/>
      <c r="Y242" s="210"/>
      <c r="Z242" s="38"/>
      <c r="AB242" s="3"/>
      <c r="AC242" s="3"/>
      <c r="AD242" s="3"/>
    </row>
    <row r="243" spans="1:30" s="68" customFormat="1" ht="20.100000000000001" customHeight="1">
      <c r="A243" s="58"/>
      <c r="B243" s="74"/>
      <c r="C243" s="75"/>
      <c r="D243" s="131">
        <f t="shared" si="1"/>
        <v>33</v>
      </c>
      <c r="E243" s="569"/>
      <c r="F243" s="316" t="s">
        <v>138</v>
      </c>
      <c r="G243" s="317"/>
      <c r="H243" s="317"/>
      <c r="I243" s="317"/>
      <c r="J243" s="317"/>
      <c r="K243" s="317"/>
      <c r="L243" s="240"/>
      <c r="M243" s="241"/>
      <c r="N243" s="242"/>
      <c r="O243" s="80"/>
      <c r="P243" s="134">
        <f t="shared" si="2"/>
        <v>72</v>
      </c>
      <c r="Q243" s="325"/>
      <c r="R243" s="326"/>
      <c r="S243" s="326"/>
      <c r="T243" s="326"/>
      <c r="U243" s="327"/>
      <c r="V243" s="583"/>
      <c r="W243" s="584"/>
      <c r="X243" s="585"/>
      <c r="Y243" s="210"/>
      <c r="Z243" s="38"/>
      <c r="AB243" s="3"/>
      <c r="AC243" s="3"/>
      <c r="AD243" s="3"/>
    </row>
    <row r="244" spans="1:30" s="68" customFormat="1" ht="30" customHeight="1">
      <c r="A244" s="58"/>
      <c r="B244" s="74"/>
      <c r="C244" s="75"/>
      <c r="D244" s="131">
        <f t="shared" si="1"/>
        <v>34</v>
      </c>
      <c r="E244" s="569"/>
      <c r="F244" s="567" t="s">
        <v>168</v>
      </c>
      <c r="G244" s="568"/>
      <c r="H244" s="568"/>
      <c r="I244" s="568"/>
      <c r="J244" s="568"/>
      <c r="K244" s="568"/>
      <c r="L244" s="240"/>
      <c r="M244" s="241"/>
      <c r="N244" s="242"/>
      <c r="O244" s="80"/>
      <c r="P244" s="135"/>
      <c r="U244" s="136"/>
      <c r="Y244" s="128"/>
      <c r="Z244" s="110"/>
      <c r="AB244" s="3"/>
      <c r="AC244" s="3"/>
      <c r="AD244" s="3"/>
    </row>
    <row r="245" spans="1:30" s="68" customFormat="1" ht="20.100000000000001" customHeight="1">
      <c r="A245" s="58"/>
      <c r="B245" s="74"/>
      <c r="C245" s="75"/>
      <c r="D245" s="131">
        <f t="shared" si="1"/>
        <v>35</v>
      </c>
      <c r="E245" s="570"/>
      <c r="F245" s="316" t="s">
        <v>169</v>
      </c>
      <c r="G245" s="317"/>
      <c r="H245" s="317"/>
      <c r="I245" s="317"/>
      <c r="J245" s="317"/>
      <c r="K245" s="317"/>
      <c r="L245" s="240"/>
      <c r="M245" s="241"/>
      <c r="N245" s="242"/>
      <c r="O245" s="80"/>
      <c r="Y245" s="128"/>
      <c r="Z245" s="110"/>
      <c r="AB245" s="3"/>
      <c r="AC245" s="3"/>
      <c r="AD245" s="3"/>
    </row>
    <row r="246" spans="1:30" s="68" customFormat="1" ht="20.100000000000001" customHeight="1">
      <c r="A246" s="58"/>
      <c r="B246" s="74"/>
      <c r="C246" s="75"/>
      <c r="D246" s="131">
        <f t="shared" si="1"/>
        <v>36</v>
      </c>
      <c r="E246" s="316" t="s">
        <v>139</v>
      </c>
      <c r="F246" s="317"/>
      <c r="G246" s="317"/>
      <c r="H246" s="317"/>
      <c r="I246" s="317"/>
      <c r="J246" s="317"/>
      <c r="K246" s="317"/>
      <c r="L246" s="240"/>
      <c r="M246" s="241"/>
      <c r="N246" s="242"/>
      <c r="O246" s="80"/>
      <c r="Y246" s="128"/>
      <c r="Z246" s="110"/>
      <c r="AB246" s="3"/>
      <c r="AC246" s="3"/>
      <c r="AD246" s="3"/>
    </row>
    <row r="247" spans="1:30" s="68" customFormat="1" ht="20.100000000000001" customHeight="1">
      <c r="A247" s="58"/>
      <c r="B247" s="74"/>
      <c r="C247" s="75"/>
      <c r="D247" s="131">
        <f t="shared" si="1"/>
        <v>37</v>
      </c>
      <c r="E247" s="316" t="s">
        <v>140</v>
      </c>
      <c r="F247" s="317"/>
      <c r="G247" s="317"/>
      <c r="H247" s="317"/>
      <c r="I247" s="317"/>
      <c r="J247" s="317"/>
      <c r="K247" s="317"/>
      <c r="L247" s="240"/>
      <c r="M247" s="241"/>
      <c r="N247" s="242"/>
      <c r="O247" s="80"/>
      <c r="Y247" s="128"/>
      <c r="Z247" s="110"/>
      <c r="AB247" s="3"/>
      <c r="AC247" s="3"/>
      <c r="AD247" s="3"/>
    </row>
    <row r="248" spans="1:30" s="68" customFormat="1" ht="20.100000000000001" customHeight="1">
      <c r="A248" s="58"/>
      <c r="B248" s="74"/>
      <c r="C248" s="75"/>
      <c r="D248" s="131">
        <f t="shared" si="1"/>
        <v>38</v>
      </c>
      <c r="E248" s="316" t="s">
        <v>141</v>
      </c>
      <c r="F248" s="317"/>
      <c r="G248" s="317"/>
      <c r="H248" s="317"/>
      <c r="I248" s="317"/>
      <c r="J248" s="317"/>
      <c r="K248" s="317"/>
      <c r="L248" s="240"/>
      <c r="M248" s="241"/>
      <c r="N248" s="242"/>
      <c r="O248" s="80"/>
      <c r="Y248" s="128"/>
      <c r="Z248" s="110"/>
      <c r="AB248" s="3"/>
      <c r="AC248" s="3"/>
      <c r="AD248" s="3"/>
    </row>
    <row r="249" spans="1:30" s="68" customFormat="1" ht="20.100000000000001" customHeight="1">
      <c r="A249" s="58"/>
      <c r="B249" s="74"/>
      <c r="C249" s="75"/>
      <c r="D249" s="134">
        <f t="shared" si="1"/>
        <v>39</v>
      </c>
      <c r="E249" s="565" t="s">
        <v>142</v>
      </c>
      <c r="F249" s="566"/>
      <c r="G249" s="566"/>
      <c r="H249" s="566"/>
      <c r="I249" s="566"/>
      <c r="J249" s="566"/>
      <c r="K249" s="566"/>
      <c r="L249" s="337"/>
      <c r="M249" s="338"/>
      <c r="N249" s="339"/>
      <c r="O249" s="80"/>
      <c r="Y249" s="128"/>
      <c r="Z249" s="110"/>
      <c r="AB249" s="3"/>
      <c r="AC249" s="3"/>
      <c r="AD249" s="3"/>
    </row>
    <row r="250" spans="1:30" s="68" customFormat="1" ht="20.100000000000001" customHeight="1">
      <c r="A250" s="58"/>
      <c r="B250" s="74"/>
      <c r="C250" s="75"/>
      <c r="L250" s="136"/>
      <c r="U250" s="137"/>
      <c r="V250" s="138"/>
      <c r="W250" s="138"/>
      <c r="X250" s="138"/>
      <c r="Y250" s="137"/>
      <c r="Z250" s="92"/>
      <c r="AA250" s="139"/>
      <c r="AB250" s="37"/>
      <c r="AC250" s="3"/>
      <c r="AD250" s="3"/>
    </row>
    <row r="251" spans="1:30" s="68" customFormat="1" ht="20.100000000000001" customHeight="1">
      <c r="A251" s="58"/>
      <c r="B251" s="74"/>
      <c r="C251" s="140"/>
      <c r="D251" s="141"/>
      <c r="E251" s="141"/>
      <c r="F251" s="141"/>
      <c r="G251" s="141"/>
      <c r="H251" s="141"/>
      <c r="I251" s="96"/>
      <c r="J251" s="96"/>
      <c r="K251" s="96"/>
      <c r="L251" s="96"/>
      <c r="M251" s="96"/>
      <c r="N251" s="96"/>
      <c r="O251" s="96"/>
      <c r="P251" s="96"/>
      <c r="Q251" s="96"/>
      <c r="R251" s="96"/>
      <c r="S251" s="96"/>
      <c r="T251" s="96"/>
      <c r="U251" s="96"/>
      <c r="V251" s="96"/>
      <c r="W251" s="96"/>
      <c r="X251" s="96"/>
      <c r="Y251" s="96"/>
      <c r="Z251" s="120"/>
      <c r="AA251" s="91"/>
      <c r="AB251" s="3"/>
      <c r="AC251" s="3"/>
      <c r="AD251" s="3"/>
    </row>
    <row r="252" spans="1:30" s="68" customFormat="1" ht="20.100000000000001" customHeight="1">
      <c r="A252" s="58"/>
      <c r="B252" s="74"/>
      <c r="C252" s="142"/>
      <c r="D252" s="76"/>
      <c r="E252" s="76"/>
      <c r="F252" s="76"/>
      <c r="G252" s="76"/>
      <c r="H252" s="76"/>
      <c r="I252" s="91"/>
      <c r="J252" s="91"/>
      <c r="K252" s="91"/>
      <c r="L252" s="91"/>
      <c r="M252" s="91"/>
      <c r="N252" s="91"/>
      <c r="O252" s="91"/>
      <c r="P252" s="91"/>
      <c r="Q252" s="91"/>
      <c r="R252" s="91"/>
      <c r="S252" s="91"/>
      <c r="T252" s="91"/>
      <c r="U252" s="91"/>
      <c r="V252" s="91"/>
      <c r="W252" s="91"/>
      <c r="X252" s="91"/>
      <c r="Y252" s="91"/>
      <c r="Z252" s="91"/>
      <c r="AA252" s="91"/>
    </row>
    <row r="253" spans="1:30" s="68" customFormat="1" ht="20.100000000000001" customHeight="1">
      <c r="A253" s="58"/>
      <c r="B253" s="74"/>
      <c r="C253" s="141"/>
      <c r="D253" s="76"/>
      <c r="E253" s="76"/>
      <c r="F253" s="76"/>
      <c r="G253" s="76"/>
      <c r="H253" s="76"/>
      <c r="I253" s="91"/>
      <c r="J253" s="91"/>
      <c r="K253" s="91"/>
      <c r="L253" s="91"/>
      <c r="M253" s="91"/>
      <c r="N253" s="91"/>
      <c r="O253" s="91"/>
      <c r="P253" s="91"/>
      <c r="Q253" s="91"/>
      <c r="R253" s="91"/>
      <c r="S253" s="91"/>
      <c r="T253" s="91"/>
      <c r="U253" s="91"/>
      <c r="V253" s="91"/>
      <c r="W253" s="91"/>
      <c r="X253" s="91"/>
      <c r="Y253" s="91"/>
      <c r="Z253" s="91"/>
      <c r="AA253" s="91"/>
    </row>
    <row r="254" spans="1:30" s="68" customFormat="1" ht="20.100000000000001" customHeight="1">
      <c r="A254" s="58"/>
      <c r="B254" s="74"/>
      <c r="C254" s="245" t="s">
        <v>251</v>
      </c>
      <c r="D254" s="246"/>
      <c r="E254" s="246"/>
      <c r="F254" s="246"/>
      <c r="G254" s="246"/>
      <c r="H254" s="247"/>
      <c r="I254" s="143"/>
    </row>
    <row r="255" spans="1:30" s="68" customFormat="1" ht="20.100000000000001" customHeight="1">
      <c r="A255" s="58"/>
      <c r="B255" s="74"/>
      <c r="C255" s="75"/>
      <c r="D255" s="76"/>
      <c r="E255" s="76"/>
      <c r="F255" s="76"/>
      <c r="G255" s="76"/>
      <c r="H255" s="76"/>
      <c r="I255" s="76"/>
      <c r="J255" s="78"/>
      <c r="K255" s="78"/>
      <c r="L255" s="78"/>
      <c r="M255" s="78"/>
      <c r="N255" s="78"/>
      <c r="O255" s="78"/>
      <c r="P255" s="78"/>
      <c r="Q255" s="78"/>
      <c r="R255" s="78"/>
      <c r="S255" s="78"/>
      <c r="T255" s="78"/>
      <c r="U255" s="78"/>
      <c r="V255" s="78"/>
      <c r="W255" s="78"/>
      <c r="X255" s="78"/>
      <c r="Y255" s="78"/>
      <c r="Z255" s="79"/>
    </row>
    <row r="256" spans="1:30" s="68" customFormat="1" ht="20.100000000000001" customHeight="1">
      <c r="A256" s="58"/>
      <c r="B256" s="74"/>
      <c r="C256" s="75"/>
      <c r="D256" s="144" t="s">
        <v>217</v>
      </c>
      <c r="E256" s="144"/>
      <c r="F256" s="144"/>
      <c r="G256" s="144"/>
      <c r="H256" s="144"/>
      <c r="I256" s="144"/>
      <c r="J256" s="144"/>
      <c r="K256" s="144"/>
      <c r="L256" s="144"/>
      <c r="M256" s="144"/>
      <c r="N256" s="144"/>
      <c r="O256" s="144"/>
      <c r="P256" s="144"/>
      <c r="Q256" s="144"/>
      <c r="R256" s="144"/>
      <c r="S256" s="144"/>
      <c r="T256" s="144"/>
      <c r="U256" s="144"/>
      <c r="V256" s="144"/>
      <c r="W256" s="144"/>
      <c r="X256" s="144"/>
      <c r="Y256" s="80"/>
      <c r="Z256" s="81"/>
    </row>
    <row r="257" spans="1:27" s="68" customFormat="1" ht="20.100000000000001" customHeight="1">
      <c r="A257" s="58"/>
      <c r="B257" s="74"/>
      <c r="C257" s="75"/>
      <c r="D257" s="145"/>
      <c r="E257" s="144" t="s">
        <v>172</v>
      </c>
      <c r="F257" s="144"/>
      <c r="G257" s="144"/>
      <c r="H257" s="144"/>
      <c r="I257" s="144"/>
      <c r="J257" s="144"/>
      <c r="K257" s="144"/>
      <c r="L257" s="144"/>
      <c r="M257" s="144"/>
      <c r="N257" s="144"/>
      <c r="O257" s="144"/>
      <c r="P257" s="144"/>
      <c r="Q257" s="144"/>
      <c r="R257" s="144"/>
      <c r="S257" s="144"/>
      <c r="T257" s="144"/>
      <c r="U257" s="144"/>
      <c r="V257" s="144"/>
      <c r="W257" s="144"/>
      <c r="X257" s="144"/>
      <c r="Y257" s="80"/>
      <c r="Z257" s="81"/>
    </row>
    <row r="258" spans="1:27" s="68" customFormat="1" ht="20.100000000000001" customHeight="1">
      <c r="A258" s="58"/>
      <c r="B258" s="74"/>
      <c r="C258" s="75"/>
      <c r="D258" s="146"/>
      <c r="E258" s="144" t="s">
        <v>173</v>
      </c>
      <c r="F258" s="147"/>
      <c r="G258" s="147"/>
      <c r="H258" s="147"/>
      <c r="I258" s="147"/>
      <c r="J258" s="147"/>
      <c r="K258" s="147"/>
      <c r="L258" s="147"/>
      <c r="M258" s="147"/>
      <c r="N258" s="147"/>
      <c r="O258" s="147"/>
      <c r="P258" s="147"/>
      <c r="Q258" s="147"/>
      <c r="R258" s="147"/>
      <c r="S258" s="147"/>
      <c r="T258" s="147"/>
      <c r="U258" s="147"/>
      <c r="V258" s="147"/>
      <c r="W258" s="147"/>
      <c r="X258" s="147"/>
      <c r="Y258" s="147"/>
      <c r="Z258" s="81"/>
    </row>
    <row r="259" spans="1:27" s="68" customFormat="1" ht="30" customHeight="1">
      <c r="A259" s="58">
        <f>IF(COUNTIF(K260:K315,"○")&lt;1, 1001, 0)</f>
        <v>1001</v>
      </c>
      <c r="B259" s="148"/>
      <c r="C259" s="75"/>
      <c r="D259" s="149"/>
      <c r="E259" s="417" t="s">
        <v>42</v>
      </c>
      <c r="F259" s="417"/>
      <c r="G259" s="417"/>
      <c r="H259" s="417"/>
      <c r="I259" s="417"/>
      <c r="J259" s="150"/>
      <c r="K259" s="340" t="s">
        <v>47</v>
      </c>
      <c r="L259" s="341"/>
      <c r="M259" s="151" t="s">
        <v>48</v>
      </c>
      <c r="N259" s="398" t="s">
        <v>174</v>
      </c>
      <c r="O259" s="399"/>
      <c r="P259" s="400"/>
      <c r="Q259" s="368" t="s">
        <v>229</v>
      </c>
      <c r="R259" s="553"/>
      <c r="S259" s="554"/>
      <c r="T259" s="368" t="str">
        <f>"登録年月日
"&amp;日付例</f>
        <v>登録年月日
例)2022/4/1、R4/4/1</v>
      </c>
      <c r="U259" s="369"/>
      <c r="V259" s="369"/>
      <c r="W259" s="369"/>
      <c r="X259" s="369"/>
      <c r="Y259" s="370"/>
      <c r="Z259" s="110"/>
    </row>
    <row r="260" spans="1:27" s="68" customFormat="1" ht="20.100000000000001" customHeight="1">
      <c r="A260" s="58">
        <f>IF(AND(K260="○",OR(Q260="", T260="")), 1001,0)</f>
        <v>0</v>
      </c>
      <c r="B260" s="148"/>
      <c r="C260" s="82"/>
      <c r="D260" s="152">
        <v>1</v>
      </c>
      <c r="E260" s="562" t="s">
        <v>80</v>
      </c>
      <c r="F260" s="462" t="s">
        <v>65</v>
      </c>
      <c r="G260" s="463"/>
      <c r="H260" s="463"/>
      <c r="I260" s="463"/>
      <c r="J260" s="464"/>
      <c r="K260" s="225"/>
      <c r="L260" s="226"/>
      <c r="M260" s="215"/>
      <c r="N260" s="353" t="s">
        <v>68</v>
      </c>
      <c r="O260" s="354"/>
      <c r="P260" s="355"/>
      <c r="Q260" s="375"/>
      <c r="R260" s="376"/>
      <c r="S260" s="377"/>
      <c r="T260" s="342"/>
      <c r="U260" s="343"/>
      <c r="V260" s="343"/>
      <c r="W260" s="343"/>
      <c r="X260" s="343"/>
      <c r="Y260" s="345"/>
      <c r="Z260" s="81"/>
      <c r="AA260" s="80"/>
    </row>
    <row r="261" spans="1:27" s="68" customFormat="1" ht="20.100000000000001" customHeight="1">
      <c r="A261" s="58">
        <f>IF(AND(K261="○",OR(Q260="", T260="")), 1001,0)</f>
        <v>0</v>
      </c>
      <c r="B261" s="74"/>
      <c r="C261" s="82"/>
      <c r="D261" s="153">
        <v>2</v>
      </c>
      <c r="E261" s="563"/>
      <c r="F261" s="450" t="s">
        <v>175</v>
      </c>
      <c r="G261" s="451"/>
      <c r="H261" s="451"/>
      <c r="I261" s="451"/>
      <c r="J261" s="452"/>
      <c r="K261" s="227"/>
      <c r="L261" s="228"/>
      <c r="M261" s="216"/>
      <c r="N261" s="356"/>
      <c r="O261" s="357"/>
      <c r="P261" s="358"/>
      <c r="Q261" s="378"/>
      <c r="R261" s="280"/>
      <c r="S261" s="379"/>
      <c r="T261" s="346"/>
      <c r="U261" s="347"/>
      <c r="V261" s="347"/>
      <c r="W261" s="347"/>
      <c r="X261" s="347"/>
      <c r="Y261" s="348"/>
      <c r="Z261" s="81"/>
      <c r="AA261" s="80"/>
    </row>
    <row r="262" spans="1:27" s="68" customFormat="1" ht="20.100000000000001" customHeight="1">
      <c r="A262" s="58">
        <f>IF(AND(K262="○",OR(Q260="", T260="")), 1001,0)</f>
        <v>0</v>
      </c>
      <c r="B262" s="74"/>
      <c r="C262" s="82"/>
      <c r="D262" s="154">
        <v>3</v>
      </c>
      <c r="E262" s="564"/>
      <c r="F262" s="453" t="s">
        <v>66</v>
      </c>
      <c r="G262" s="454"/>
      <c r="H262" s="454"/>
      <c r="I262" s="454"/>
      <c r="J262" s="455"/>
      <c r="K262" s="229"/>
      <c r="L262" s="230"/>
      <c r="M262" s="217"/>
      <c r="N262" s="360"/>
      <c r="O262" s="361"/>
      <c r="P262" s="362"/>
      <c r="Q262" s="555"/>
      <c r="R262" s="556"/>
      <c r="S262" s="557"/>
      <c r="T262" s="350"/>
      <c r="U262" s="558"/>
      <c r="V262" s="558"/>
      <c r="W262" s="558"/>
      <c r="X262" s="558"/>
      <c r="Y262" s="352"/>
      <c r="Z262" s="81"/>
      <c r="AA262" s="80"/>
    </row>
    <row r="263" spans="1:27" s="68" customFormat="1" ht="20.100000000000001" customHeight="1">
      <c r="A263" s="58">
        <f>IF(AND(K263="○",OR(Q263="", T263="")), 1001,0)</f>
        <v>0</v>
      </c>
      <c r="B263" s="74"/>
      <c r="C263" s="82"/>
      <c r="D263" s="152">
        <v>4</v>
      </c>
      <c r="E263" s="559" t="s">
        <v>216</v>
      </c>
      <c r="F263" s="462" t="s">
        <v>81</v>
      </c>
      <c r="G263" s="463"/>
      <c r="H263" s="463"/>
      <c r="I263" s="463"/>
      <c r="J263" s="464"/>
      <c r="K263" s="225"/>
      <c r="L263" s="226"/>
      <c r="M263" s="215"/>
      <c r="N263" s="353" t="s">
        <v>116</v>
      </c>
      <c r="O263" s="354"/>
      <c r="P263" s="355"/>
      <c r="Q263" s="375"/>
      <c r="R263" s="376"/>
      <c r="S263" s="377"/>
      <c r="T263" s="342"/>
      <c r="U263" s="343"/>
      <c r="V263" s="343"/>
      <c r="W263" s="343"/>
      <c r="X263" s="343"/>
      <c r="Y263" s="345"/>
      <c r="Z263" s="81"/>
      <c r="AA263" s="80"/>
    </row>
    <row r="264" spans="1:27" s="68" customFormat="1" ht="20.100000000000001" customHeight="1">
      <c r="A264" s="58">
        <f>IF(AND(K264="○",OR(Q263="", T263="")), 1001,0)</f>
        <v>0</v>
      </c>
      <c r="B264" s="74"/>
      <c r="C264" s="82"/>
      <c r="D264" s="155">
        <v>5</v>
      </c>
      <c r="E264" s="560"/>
      <c r="F264" s="450" t="s">
        <v>82</v>
      </c>
      <c r="G264" s="451"/>
      <c r="H264" s="451"/>
      <c r="I264" s="451"/>
      <c r="J264" s="452"/>
      <c r="K264" s="227"/>
      <c r="L264" s="228"/>
      <c r="M264" s="216"/>
      <c r="N264" s="356"/>
      <c r="O264" s="371"/>
      <c r="P264" s="358"/>
      <c r="Q264" s="378"/>
      <c r="R264" s="280"/>
      <c r="S264" s="379"/>
      <c r="T264" s="346"/>
      <c r="U264" s="347"/>
      <c r="V264" s="347"/>
      <c r="W264" s="347"/>
      <c r="X264" s="347"/>
      <c r="Y264" s="348"/>
      <c r="Z264" s="81"/>
      <c r="AA264" s="80"/>
    </row>
    <row r="265" spans="1:27" s="68" customFormat="1" ht="20.100000000000001" customHeight="1">
      <c r="A265" s="58">
        <f>IF(AND(K265="○",OR(Q263="", T263="")), 1001,0)</f>
        <v>0</v>
      </c>
      <c r="B265" s="74"/>
      <c r="C265" s="82"/>
      <c r="D265" s="155">
        <v>6</v>
      </c>
      <c r="E265" s="560"/>
      <c r="F265" s="450" t="s">
        <v>83</v>
      </c>
      <c r="G265" s="451"/>
      <c r="H265" s="451"/>
      <c r="I265" s="451"/>
      <c r="J265" s="452"/>
      <c r="K265" s="227"/>
      <c r="L265" s="228"/>
      <c r="M265" s="216"/>
      <c r="N265" s="372"/>
      <c r="O265" s="373"/>
      <c r="P265" s="374"/>
      <c r="Q265" s="380"/>
      <c r="R265" s="381"/>
      <c r="S265" s="382"/>
      <c r="T265" s="383"/>
      <c r="U265" s="384"/>
      <c r="V265" s="384"/>
      <c r="W265" s="384"/>
      <c r="X265" s="384"/>
      <c r="Y265" s="385"/>
      <c r="Z265" s="81"/>
      <c r="AA265" s="80"/>
    </row>
    <row r="266" spans="1:27" s="68" customFormat="1" ht="20.100000000000001" customHeight="1">
      <c r="A266" s="58"/>
      <c r="B266" s="74"/>
      <c r="C266" s="82"/>
      <c r="D266" s="156">
        <v>7</v>
      </c>
      <c r="E266" s="560"/>
      <c r="F266" s="450" t="s">
        <v>176</v>
      </c>
      <c r="G266" s="451"/>
      <c r="H266" s="451"/>
      <c r="I266" s="451"/>
      <c r="J266" s="452"/>
      <c r="K266" s="227"/>
      <c r="L266" s="228"/>
      <c r="M266" s="216"/>
      <c r="N266" s="386"/>
      <c r="O266" s="387"/>
      <c r="P266" s="387"/>
      <c r="Q266" s="387"/>
      <c r="R266" s="387"/>
      <c r="S266" s="387"/>
      <c r="T266" s="387"/>
      <c r="U266" s="388"/>
      <c r="V266" s="388"/>
      <c r="W266" s="388"/>
      <c r="X266" s="388"/>
      <c r="Y266" s="389"/>
      <c r="Z266" s="81"/>
      <c r="AA266" s="80"/>
    </row>
    <row r="267" spans="1:27" s="68" customFormat="1" ht="20.100000000000001" customHeight="1">
      <c r="A267" s="58"/>
      <c r="B267" s="74"/>
      <c r="C267" s="82"/>
      <c r="D267" s="157">
        <v>8</v>
      </c>
      <c r="E267" s="560"/>
      <c r="F267" s="450" t="s">
        <v>177</v>
      </c>
      <c r="G267" s="451"/>
      <c r="H267" s="451"/>
      <c r="I267" s="451"/>
      <c r="J267" s="452"/>
      <c r="K267" s="227"/>
      <c r="L267" s="228"/>
      <c r="M267" s="216"/>
      <c r="N267" s="390"/>
      <c r="O267" s="391"/>
      <c r="P267" s="391"/>
      <c r="Q267" s="391"/>
      <c r="R267" s="391"/>
      <c r="S267" s="391"/>
      <c r="T267" s="391"/>
      <c r="U267" s="392"/>
      <c r="V267" s="392"/>
      <c r="W267" s="392"/>
      <c r="X267" s="392"/>
      <c r="Y267" s="393"/>
      <c r="Z267" s="81"/>
      <c r="AA267" s="80"/>
    </row>
    <row r="268" spans="1:27" s="68" customFormat="1" ht="20.100000000000001" customHeight="1">
      <c r="A268" s="58"/>
      <c r="B268" s="74"/>
      <c r="C268" s="158"/>
      <c r="D268" s="159">
        <v>9</v>
      </c>
      <c r="E268" s="560"/>
      <c r="F268" s="450" t="s">
        <v>178</v>
      </c>
      <c r="G268" s="451"/>
      <c r="H268" s="451"/>
      <c r="I268" s="451"/>
      <c r="J268" s="452"/>
      <c r="K268" s="227"/>
      <c r="L268" s="228"/>
      <c r="M268" s="216"/>
      <c r="N268" s="390"/>
      <c r="O268" s="391"/>
      <c r="P268" s="391"/>
      <c r="Q268" s="391"/>
      <c r="R268" s="391"/>
      <c r="S268" s="391"/>
      <c r="T268" s="391"/>
      <c r="U268" s="392"/>
      <c r="V268" s="392"/>
      <c r="W268" s="392"/>
      <c r="X268" s="392"/>
      <c r="Y268" s="393"/>
      <c r="Z268" s="81"/>
      <c r="AA268" s="80"/>
    </row>
    <row r="269" spans="1:27" s="68" customFormat="1" ht="20.100000000000001" customHeight="1">
      <c r="A269" s="58"/>
      <c r="B269" s="74"/>
      <c r="C269" s="158"/>
      <c r="D269" s="159">
        <v>10</v>
      </c>
      <c r="E269" s="560"/>
      <c r="F269" s="450" t="s">
        <v>179</v>
      </c>
      <c r="G269" s="451"/>
      <c r="H269" s="451"/>
      <c r="I269" s="451"/>
      <c r="J269" s="452"/>
      <c r="K269" s="227"/>
      <c r="L269" s="228"/>
      <c r="M269" s="216"/>
      <c r="N269" s="390"/>
      <c r="O269" s="391"/>
      <c r="P269" s="391"/>
      <c r="Q269" s="391"/>
      <c r="R269" s="391"/>
      <c r="S269" s="391"/>
      <c r="T269" s="391"/>
      <c r="U269" s="392"/>
      <c r="V269" s="392"/>
      <c r="W269" s="392"/>
      <c r="X269" s="392"/>
      <c r="Y269" s="393"/>
      <c r="Z269" s="81"/>
      <c r="AA269" s="80"/>
    </row>
    <row r="270" spans="1:27" s="68" customFormat="1" ht="20.100000000000001" customHeight="1">
      <c r="A270" s="58"/>
      <c r="B270" s="74"/>
      <c r="C270" s="82"/>
      <c r="D270" s="157">
        <v>11</v>
      </c>
      <c r="E270" s="560"/>
      <c r="F270" s="450" t="s">
        <v>180</v>
      </c>
      <c r="G270" s="451"/>
      <c r="H270" s="451"/>
      <c r="I270" s="451"/>
      <c r="J270" s="452"/>
      <c r="K270" s="227"/>
      <c r="L270" s="228"/>
      <c r="M270" s="216"/>
      <c r="N270" s="390"/>
      <c r="O270" s="391"/>
      <c r="P270" s="391"/>
      <c r="Q270" s="391"/>
      <c r="R270" s="391"/>
      <c r="S270" s="391"/>
      <c r="T270" s="391"/>
      <c r="U270" s="392"/>
      <c r="V270" s="392"/>
      <c r="W270" s="392"/>
      <c r="X270" s="392"/>
      <c r="Y270" s="393"/>
      <c r="Z270" s="81"/>
      <c r="AA270" s="80"/>
    </row>
    <row r="271" spans="1:27" s="68" customFormat="1" ht="20.100000000000001" customHeight="1">
      <c r="A271" s="58"/>
      <c r="B271" s="74"/>
      <c r="C271" s="82"/>
      <c r="D271" s="157">
        <v>12</v>
      </c>
      <c r="E271" s="560"/>
      <c r="F271" s="450" t="s">
        <v>181</v>
      </c>
      <c r="G271" s="451"/>
      <c r="H271" s="451"/>
      <c r="I271" s="451"/>
      <c r="J271" s="452"/>
      <c r="K271" s="227"/>
      <c r="L271" s="228"/>
      <c r="M271" s="216"/>
      <c r="N271" s="390"/>
      <c r="O271" s="391"/>
      <c r="P271" s="391"/>
      <c r="Q271" s="391"/>
      <c r="R271" s="391"/>
      <c r="S271" s="391"/>
      <c r="T271" s="391"/>
      <c r="U271" s="392"/>
      <c r="V271" s="391"/>
      <c r="W271" s="391"/>
      <c r="X271" s="391"/>
      <c r="Y271" s="393"/>
      <c r="Z271" s="81"/>
      <c r="AA271" s="80"/>
    </row>
    <row r="272" spans="1:27" s="68" customFormat="1" ht="20.100000000000001" customHeight="1">
      <c r="A272" s="58"/>
      <c r="B272" s="74"/>
      <c r="C272" s="82"/>
      <c r="D272" s="160">
        <v>13</v>
      </c>
      <c r="E272" s="561"/>
      <c r="F272" s="453" t="s">
        <v>182</v>
      </c>
      <c r="G272" s="454"/>
      <c r="H272" s="454"/>
      <c r="I272" s="454"/>
      <c r="J272" s="455"/>
      <c r="K272" s="229"/>
      <c r="L272" s="230"/>
      <c r="M272" s="217"/>
      <c r="N272" s="394"/>
      <c r="O272" s="395"/>
      <c r="P272" s="395"/>
      <c r="Q272" s="395"/>
      <c r="R272" s="395"/>
      <c r="S272" s="395"/>
      <c r="T272" s="395"/>
      <c r="U272" s="396"/>
      <c r="V272" s="396"/>
      <c r="W272" s="396"/>
      <c r="X272" s="396"/>
      <c r="Y272" s="397"/>
      <c r="Z272" s="81"/>
      <c r="AA272" s="80"/>
    </row>
    <row r="273" spans="1:27" s="68" customFormat="1" ht="20.100000000000001" customHeight="1">
      <c r="A273" s="58">
        <f>IF(AND(NOT(LEFT(I22,3) ="高知県"), K273="○", OR(M273&lt;&gt;"○",Q273="",T273="")), 1001,0)</f>
        <v>0</v>
      </c>
      <c r="B273" s="74"/>
      <c r="C273" s="82"/>
      <c r="D273" s="161">
        <v>14</v>
      </c>
      <c r="E273" s="577" t="s">
        <v>86</v>
      </c>
      <c r="F273" s="462" t="s">
        <v>183</v>
      </c>
      <c r="G273" s="463"/>
      <c r="H273" s="463"/>
      <c r="I273" s="463"/>
      <c r="J273" s="464"/>
      <c r="K273" s="225"/>
      <c r="L273" s="226"/>
      <c r="M273" s="47"/>
      <c r="N273" s="353" t="s">
        <v>110</v>
      </c>
      <c r="O273" s="354"/>
      <c r="P273" s="355"/>
      <c r="Q273" s="363"/>
      <c r="R273" s="344"/>
      <c r="S273" s="364"/>
      <c r="T273" s="342"/>
      <c r="U273" s="343"/>
      <c r="V273" s="344"/>
      <c r="W273" s="344"/>
      <c r="X273" s="344"/>
      <c r="Y273" s="345"/>
      <c r="Z273" s="81"/>
      <c r="AA273" s="80"/>
    </row>
    <row r="274" spans="1:27" s="68" customFormat="1" ht="20.100000000000001" customHeight="1">
      <c r="A274" s="58">
        <f>IF(AND(NOT(LEFT(I22,3) ="高知県"), K274="○", OR(M274&lt;&gt;"○",Q273="",T273="")), 1001,0)</f>
        <v>0</v>
      </c>
      <c r="B274" s="74"/>
      <c r="C274" s="82"/>
      <c r="D274" s="162">
        <v>15</v>
      </c>
      <c r="E274" s="578"/>
      <c r="F274" s="450" t="s">
        <v>43</v>
      </c>
      <c r="G274" s="451"/>
      <c r="H274" s="451"/>
      <c r="I274" s="451"/>
      <c r="J274" s="452"/>
      <c r="K274" s="227"/>
      <c r="L274" s="228"/>
      <c r="M274" s="39"/>
      <c r="N274" s="356"/>
      <c r="O274" s="357"/>
      <c r="P274" s="358"/>
      <c r="Q274" s="346"/>
      <c r="R274" s="349"/>
      <c r="S274" s="365"/>
      <c r="T274" s="346"/>
      <c r="U274" s="347"/>
      <c r="V274" s="347"/>
      <c r="W274" s="347"/>
      <c r="X274" s="347"/>
      <c r="Y274" s="348"/>
      <c r="Z274" s="81"/>
      <c r="AA274" s="80"/>
    </row>
    <row r="275" spans="1:27" s="68" customFormat="1" ht="20.100000000000001" customHeight="1">
      <c r="A275" s="58">
        <f>IF(AND(NOT(LEFT(I22,3) ="高知県"), K275="○", OR(M275&lt;&gt;"○",Q273="",T273="")), 1001,0)</f>
        <v>0</v>
      </c>
      <c r="B275" s="74"/>
      <c r="C275" s="82"/>
      <c r="D275" s="162">
        <v>16</v>
      </c>
      <c r="E275" s="578"/>
      <c r="F275" s="450" t="s">
        <v>184</v>
      </c>
      <c r="G275" s="451"/>
      <c r="H275" s="451"/>
      <c r="I275" s="451"/>
      <c r="J275" s="452"/>
      <c r="K275" s="227"/>
      <c r="L275" s="228"/>
      <c r="M275" s="39"/>
      <c r="N275" s="356"/>
      <c r="O275" s="357"/>
      <c r="P275" s="359"/>
      <c r="Q275" s="346"/>
      <c r="R275" s="349"/>
      <c r="S275" s="366"/>
      <c r="T275" s="346"/>
      <c r="U275" s="347"/>
      <c r="V275" s="349"/>
      <c r="W275" s="349"/>
      <c r="X275" s="349"/>
      <c r="Y275" s="348"/>
      <c r="Z275" s="81"/>
      <c r="AA275" s="80"/>
    </row>
    <row r="276" spans="1:27" s="68" customFormat="1" ht="20.100000000000001" customHeight="1">
      <c r="A276" s="58">
        <f>IF(AND(NOT(LEFT(I22,3) ="高知県"), K276="○", OR(M276&lt;&gt;"○",Q273="",T273="")), 1001,0)</f>
        <v>0</v>
      </c>
      <c r="B276" s="74"/>
      <c r="C276" s="82"/>
      <c r="D276" s="162">
        <v>17</v>
      </c>
      <c r="E276" s="578"/>
      <c r="F276" s="450" t="s">
        <v>185</v>
      </c>
      <c r="G276" s="451"/>
      <c r="H276" s="451"/>
      <c r="I276" s="451"/>
      <c r="J276" s="452"/>
      <c r="K276" s="227"/>
      <c r="L276" s="228"/>
      <c r="M276" s="39"/>
      <c r="N276" s="356"/>
      <c r="O276" s="357"/>
      <c r="P276" s="359"/>
      <c r="Q276" s="346"/>
      <c r="R276" s="349"/>
      <c r="S276" s="366"/>
      <c r="T276" s="346"/>
      <c r="U276" s="347"/>
      <c r="V276" s="349"/>
      <c r="W276" s="349"/>
      <c r="X276" s="349"/>
      <c r="Y276" s="348"/>
      <c r="Z276" s="81"/>
      <c r="AA276" s="80"/>
    </row>
    <row r="277" spans="1:27" s="68" customFormat="1" ht="20.100000000000001" customHeight="1">
      <c r="A277" s="58">
        <f>IF(AND(NOT(LEFT(I22,3) ="高知県"), K277="○", OR(M277&lt;&gt;"○",Q273="",T273="")), 1001,0)</f>
        <v>0</v>
      </c>
      <c r="B277" s="74"/>
      <c r="C277" s="82"/>
      <c r="D277" s="162">
        <v>18</v>
      </c>
      <c r="E277" s="578"/>
      <c r="F277" s="450" t="s">
        <v>186</v>
      </c>
      <c r="G277" s="451"/>
      <c r="H277" s="451"/>
      <c r="I277" s="451"/>
      <c r="J277" s="452"/>
      <c r="K277" s="227"/>
      <c r="L277" s="228"/>
      <c r="M277" s="39"/>
      <c r="N277" s="356"/>
      <c r="O277" s="357"/>
      <c r="P277" s="359"/>
      <c r="Q277" s="346"/>
      <c r="R277" s="349"/>
      <c r="S277" s="366"/>
      <c r="T277" s="346"/>
      <c r="U277" s="347"/>
      <c r="V277" s="349"/>
      <c r="W277" s="349"/>
      <c r="X277" s="349"/>
      <c r="Y277" s="348"/>
      <c r="Z277" s="81"/>
      <c r="AA277" s="80"/>
    </row>
    <row r="278" spans="1:27" s="68" customFormat="1" ht="20.100000000000001" customHeight="1">
      <c r="A278" s="58">
        <f>IF(AND(NOT(LEFT(I22,3) ="高知県"), K278="○", OR(M278&lt;&gt;"○",Q273="",T273="")), 1001,0)</f>
        <v>0</v>
      </c>
      <c r="B278" s="74"/>
      <c r="C278" s="82"/>
      <c r="D278" s="162">
        <v>19</v>
      </c>
      <c r="E278" s="578"/>
      <c r="F278" s="450" t="s">
        <v>187</v>
      </c>
      <c r="G278" s="451"/>
      <c r="H278" s="451"/>
      <c r="I278" s="451"/>
      <c r="J278" s="452"/>
      <c r="K278" s="227"/>
      <c r="L278" s="228"/>
      <c r="M278" s="39"/>
      <c r="N278" s="356"/>
      <c r="O278" s="357"/>
      <c r="P278" s="359"/>
      <c r="Q278" s="346"/>
      <c r="R278" s="349"/>
      <c r="S278" s="366"/>
      <c r="T278" s="346"/>
      <c r="U278" s="347"/>
      <c r="V278" s="349"/>
      <c r="W278" s="349"/>
      <c r="X278" s="349"/>
      <c r="Y278" s="348"/>
      <c r="Z278" s="81"/>
      <c r="AA278" s="80"/>
    </row>
    <row r="279" spans="1:27" s="68" customFormat="1" ht="20.100000000000001" customHeight="1">
      <c r="A279" s="58">
        <f>IF(AND(NOT(LEFT(I22,3) ="高知県"), K279="○", OR(M279&lt;&gt;"○",Q273="",T273="")), 1001,0)</f>
        <v>0</v>
      </c>
      <c r="B279" s="74"/>
      <c r="C279" s="82"/>
      <c r="D279" s="163">
        <v>20</v>
      </c>
      <c r="E279" s="578"/>
      <c r="F279" s="450" t="s">
        <v>188</v>
      </c>
      <c r="G279" s="451"/>
      <c r="H279" s="451"/>
      <c r="I279" s="451"/>
      <c r="J279" s="452"/>
      <c r="K279" s="227"/>
      <c r="L279" s="228"/>
      <c r="M279" s="39"/>
      <c r="N279" s="356"/>
      <c r="O279" s="357"/>
      <c r="P279" s="359"/>
      <c r="Q279" s="346"/>
      <c r="R279" s="349"/>
      <c r="S279" s="366"/>
      <c r="T279" s="346"/>
      <c r="U279" s="347"/>
      <c r="V279" s="349"/>
      <c r="W279" s="349"/>
      <c r="X279" s="349"/>
      <c r="Y279" s="348"/>
      <c r="Z279" s="81"/>
      <c r="AA279" s="80"/>
    </row>
    <row r="280" spans="1:27" s="68" customFormat="1" ht="20.100000000000001" customHeight="1">
      <c r="A280" s="58">
        <f>IF(AND(NOT(LEFT(I22,3) ="高知県"), K280="○", OR(M280&lt;&gt;"○",Q273="",T273="")), 1001,0)</f>
        <v>0</v>
      </c>
      <c r="B280" s="74"/>
      <c r="C280" s="82"/>
      <c r="D280" s="164">
        <v>21</v>
      </c>
      <c r="E280" s="578"/>
      <c r="F280" s="450" t="s">
        <v>189</v>
      </c>
      <c r="G280" s="451"/>
      <c r="H280" s="451"/>
      <c r="I280" s="451"/>
      <c r="J280" s="452"/>
      <c r="K280" s="227"/>
      <c r="L280" s="228"/>
      <c r="M280" s="39"/>
      <c r="N280" s="356"/>
      <c r="O280" s="357"/>
      <c r="P280" s="359"/>
      <c r="Q280" s="346"/>
      <c r="R280" s="349"/>
      <c r="S280" s="366"/>
      <c r="T280" s="346"/>
      <c r="U280" s="347"/>
      <c r="V280" s="349"/>
      <c r="W280" s="349"/>
      <c r="X280" s="349"/>
      <c r="Y280" s="348"/>
      <c r="Z280" s="81"/>
      <c r="AA280" s="80"/>
    </row>
    <row r="281" spans="1:27" s="68" customFormat="1" ht="20.100000000000001" customHeight="1">
      <c r="A281" s="58">
        <f>IF(AND(NOT(LEFT(I22,3) ="高知県"), K281="○", OR(M281&lt;&gt;"○",Q273="",T273="")), 1001,0)</f>
        <v>0</v>
      </c>
      <c r="B281" s="74"/>
      <c r="C281" s="82"/>
      <c r="D281" s="164">
        <v>22</v>
      </c>
      <c r="E281" s="578"/>
      <c r="F281" s="450" t="s">
        <v>190</v>
      </c>
      <c r="G281" s="451"/>
      <c r="H281" s="451"/>
      <c r="I281" s="451"/>
      <c r="J281" s="452"/>
      <c r="K281" s="227"/>
      <c r="L281" s="228"/>
      <c r="M281" s="39"/>
      <c r="N281" s="356"/>
      <c r="O281" s="357"/>
      <c r="P281" s="359"/>
      <c r="Q281" s="346"/>
      <c r="R281" s="349"/>
      <c r="S281" s="366"/>
      <c r="T281" s="346"/>
      <c r="U281" s="349"/>
      <c r="V281" s="349"/>
      <c r="W281" s="349"/>
      <c r="X281" s="349"/>
      <c r="Y281" s="348"/>
      <c r="Z281" s="81"/>
      <c r="AA281" s="80"/>
    </row>
    <row r="282" spans="1:27" s="68" customFormat="1" ht="20.100000000000001" customHeight="1">
      <c r="A282" s="58">
        <f>IF(AND(NOT(LEFT(I22,3) ="高知県"), K282="○", OR(M282&lt;&gt;"○",Q273="",T273="")), 1001,0)</f>
        <v>0</v>
      </c>
      <c r="B282" s="74"/>
      <c r="C282" s="82"/>
      <c r="D282" s="164">
        <v>23</v>
      </c>
      <c r="E282" s="578"/>
      <c r="F282" s="450" t="s">
        <v>191</v>
      </c>
      <c r="G282" s="451"/>
      <c r="H282" s="451"/>
      <c r="I282" s="451"/>
      <c r="J282" s="452"/>
      <c r="K282" s="227"/>
      <c r="L282" s="228"/>
      <c r="M282" s="39"/>
      <c r="N282" s="356"/>
      <c r="O282" s="357"/>
      <c r="P282" s="359"/>
      <c r="Q282" s="346"/>
      <c r="R282" s="349"/>
      <c r="S282" s="366"/>
      <c r="T282" s="346"/>
      <c r="U282" s="349"/>
      <c r="V282" s="349"/>
      <c r="W282" s="349"/>
      <c r="X282" s="349"/>
      <c r="Y282" s="348"/>
      <c r="Z282" s="81"/>
      <c r="AA282" s="80"/>
    </row>
    <row r="283" spans="1:27" s="68" customFormat="1" ht="20.100000000000001" customHeight="1">
      <c r="A283" s="58">
        <f>IF(AND(NOT(LEFT(I22,3) ="高知県"), K283="○", OR(M283&lt;&gt;"○",Q273="",T273="")), 1001,0)</f>
        <v>0</v>
      </c>
      <c r="B283" s="74"/>
      <c r="C283" s="82"/>
      <c r="D283" s="162">
        <v>24</v>
      </c>
      <c r="E283" s="578"/>
      <c r="F283" s="450" t="s">
        <v>44</v>
      </c>
      <c r="G283" s="451"/>
      <c r="H283" s="451"/>
      <c r="I283" s="451"/>
      <c r="J283" s="452"/>
      <c r="K283" s="227"/>
      <c r="L283" s="228"/>
      <c r="M283" s="39"/>
      <c r="N283" s="356"/>
      <c r="O283" s="357"/>
      <c r="P283" s="358"/>
      <c r="Q283" s="346"/>
      <c r="R283" s="349"/>
      <c r="S283" s="366"/>
      <c r="T283" s="346"/>
      <c r="U283" s="349"/>
      <c r="V283" s="349"/>
      <c r="W283" s="349"/>
      <c r="X283" s="349"/>
      <c r="Y283" s="348"/>
      <c r="Z283" s="81"/>
      <c r="AA283" s="80"/>
    </row>
    <row r="284" spans="1:27" s="68" customFormat="1" ht="20.100000000000001" customHeight="1">
      <c r="A284" s="58">
        <f>IF(AND(NOT(LEFT(I22,3) ="高知県"), K284="○", OR(M284&lt;&gt;"○",Q273="",T273="")), 1001,0)</f>
        <v>0</v>
      </c>
      <c r="B284" s="74"/>
      <c r="C284" s="82"/>
      <c r="D284" s="163">
        <v>25</v>
      </c>
      <c r="E284" s="578"/>
      <c r="F284" s="450" t="s">
        <v>192</v>
      </c>
      <c r="G284" s="451"/>
      <c r="H284" s="451"/>
      <c r="I284" s="451"/>
      <c r="J284" s="452"/>
      <c r="K284" s="227"/>
      <c r="L284" s="228"/>
      <c r="M284" s="39"/>
      <c r="N284" s="356"/>
      <c r="O284" s="357"/>
      <c r="P284" s="359"/>
      <c r="Q284" s="346"/>
      <c r="R284" s="349"/>
      <c r="S284" s="366"/>
      <c r="T284" s="346"/>
      <c r="U284" s="349"/>
      <c r="V284" s="349"/>
      <c r="W284" s="349"/>
      <c r="X284" s="349"/>
      <c r="Y284" s="348"/>
      <c r="Z284" s="81"/>
      <c r="AA284" s="80"/>
    </row>
    <row r="285" spans="1:27" s="68" customFormat="1" ht="20.100000000000001" customHeight="1">
      <c r="A285" s="58">
        <f>IF(AND(NOT(LEFT(I22,3) ="高知県"), K285="○", OR(M285&lt;&gt;"○",Q273="",T273="")), 1001,0)</f>
        <v>0</v>
      </c>
      <c r="B285" s="74"/>
      <c r="C285" s="82"/>
      <c r="D285" s="164">
        <v>26</v>
      </c>
      <c r="E285" s="578"/>
      <c r="F285" s="450" t="s">
        <v>193</v>
      </c>
      <c r="G285" s="451"/>
      <c r="H285" s="451"/>
      <c r="I285" s="451"/>
      <c r="J285" s="452"/>
      <c r="K285" s="227"/>
      <c r="L285" s="228"/>
      <c r="M285" s="39"/>
      <c r="N285" s="356"/>
      <c r="O285" s="357"/>
      <c r="P285" s="359"/>
      <c r="Q285" s="346"/>
      <c r="R285" s="349"/>
      <c r="S285" s="366"/>
      <c r="T285" s="346"/>
      <c r="U285" s="349"/>
      <c r="V285" s="349"/>
      <c r="W285" s="349"/>
      <c r="X285" s="349"/>
      <c r="Y285" s="348"/>
      <c r="Z285" s="81"/>
      <c r="AA285" s="80"/>
    </row>
    <row r="286" spans="1:27" s="68" customFormat="1" ht="20.100000000000001" customHeight="1">
      <c r="A286" s="58">
        <f>IF(AND(NOT(LEFT(I22,3) ="高知県"), K286="○", OR(M286&lt;&gt;"○",Q273="",T273="")), 1001,0)</f>
        <v>0</v>
      </c>
      <c r="B286" s="74"/>
      <c r="C286" s="82"/>
      <c r="D286" s="162">
        <v>27</v>
      </c>
      <c r="E286" s="578"/>
      <c r="F286" s="450" t="s">
        <v>194</v>
      </c>
      <c r="G286" s="451"/>
      <c r="H286" s="451"/>
      <c r="I286" s="451"/>
      <c r="J286" s="452"/>
      <c r="K286" s="227"/>
      <c r="L286" s="228"/>
      <c r="M286" s="39"/>
      <c r="N286" s="356"/>
      <c r="O286" s="357"/>
      <c r="P286" s="359"/>
      <c r="Q286" s="346"/>
      <c r="R286" s="349"/>
      <c r="S286" s="366"/>
      <c r="T286" s="346"/>
      <c r="U286" s="349"/>
      <c r="V286" s="349"/>
      <c r="W286" s="349"/>
      <c r="X286" s="349"/>
      <c r="Y286" s="348"/>
      <c r="Z286" s="81"/>
      <c r="AA286" s="80"/>
    </row>
    <row r="287" spans="1:27" s="68" customFormat="1" ht="20.100000000000001" customHeight="1">
      <c r="A287" s="58">
        <f>IF(AND(NOT(LEFT(I22,3) ="高知県"), K287="○", OR(M287&lt;&gt;"○",Q273="",T273="")), 1001,0)</f>
        <v>0</v>
      </c>
      <c r="B287" s="74"/>
      <c r="C287" s="82"/>
      <c r="D287" s="162">
        <v>28</v>
      </c>
      <c r="E287" s="578"/>
      <c r="F287" s="450" t="s">
        <v>45</v>
      </c>
      <c r="G287" s="451"/>
      <c r="H287" s="451"/>
      <c r="I287" s="451"/>
      <c r="J287" s="452"/>
      <c r="K287" s="227"/>
      <c r="L287" s="228"/>
      <c r="M287" s="39"/>
      <c r="N287" s="356"/>
      <c r="O287" s="357"/>
      <c r="P287" s="359"/>
      <c r="Q287" s="346"/>
      <c r="R287" s="349"/>
      <c r="S287" s="366"/>
      <c r="T287" s="346"/>
      <c r="U287" s="349"/>
      <c r="V287" s="349"/>
      <c r="W287" s="349"/>
      <c r="X287" s="349"/>
      <c r="Y287" s="348"/>
      <c r="Z287" s="81"/>
      <c r="AA287" s="80"/>
    </row>
    <row r="288" spans="1:27" s="68" customFormat="1" ht="20.100000000000001" customHeight="1">
      <c r="A288" s="58">
        <f>IF(AND(NOT(LEFT(I22,3) ="高知県"), K288="○", OR(M288&lt;&gt;"○",Q273="",T273="")), 1001,0)</f>
        <v>0</v>
      </c>
      <c r="B288" s="74"/>
      <c r="C288" s="82"/>
      <c r="D288" s="163">
        <v>29</v>
      </c>
      <c r="E288" s="578"/>
      <c r="F288" s="450" t="s">
        <v>46</v>
      </c>
      <c r="G288" s="451"/>
      <c r="H288" s="451"/>
      <c r="I288" s="451"/>
      <c r="J288" s="452"/>
      <c r="K288" s="227"/>
      <c r="L288" s="228"/>
      <c r="M288" s="39"/>
      <c r="N288" s="356"/>
      <c r="O288" s="357"/>
      <c r="P288" s="359"/>
      <c r="Q288" s="346"/>
      <c r="R288" s="349"/>
      <c r="S288" s="366"/>
      <c r="T288" s="346"/>
      <c r="U288" s="349"/>
      <c r="V288" s="349"/>
      <c r="W288" s="349"/>
      <c r="X288" s="349"/>
      <c r="Y288" s="348"/>
      <c r="Z288" s="81"/>
      <c r="AA288" s="80"/>
    </row>
    <row r="289" spans="1:27" s="68" customFormat="1" ht="20.100000000000001" customHeight="1">
      <c r="A289" s="58">
        <f>IF(AND(NOT(LEFT(I22,3) ="高知県"), K289="○", OR(M289&lt;&gt;"○",Q273="",T273="")), 1001,0)</f>
        <v>0</v>
      </c>
      <c r="B289" s="74"/>
      <c r="C289" s="82"/>
      <c r="D289" s="162">
        <v>30</v>
      </c>
      <c r="E289" s="578"/>
      <c r="F289" s="450" t="s">
        <v>195</v>
      </c>
      <c r="G289" s="451"/>
      <c r="H289" s="451"/>
      <c r="I289" s="451"/>
      <c r="J289" s="452"/>
      <c r="K289" s="227"/>
      <c r="L289" s="228"/>
      <c r="M289" s="39"/>
      <c r="N289" s="356"/>
      <c r="O289" s="357"/>
      <c r="P289" s="359"/>
      <c r="Q289" s="346"/>
      <c r="R289" s="349"/>
      <c r="S289" s="366"/>
      <c r="T289" s="346"/>
      <c r="U289" s="349"/>
      <c r="V289" s="349"/>
      <c r="W289" s="349"/>
      <c r="X289" s="349"/>
      <c r="Y289" s="348"/>
      <c r="Z289" s="81"/>
      <c r="AA289" s="80"/>
    </row>
    <row r="290" spans="1:27" s="68" customFormat="1" ht="20.100000000000001" customHeight="1">
      <c r="A290" s="58">
        <f>IF(AND(NOT(LEFT(I22,3) ="高知県"), K290="○", OR(M290&lt;&gt;"○",Q273="",T273="")), 1001,0)</f>
        <v>0</v>
      </c>
      <c r="B290" s="74"/>
      <c r="C290" s="82"/>
      <c r="D290" s="165">
        <v>31</v>
      </c>
      <c r="E290" s="578"/>
      <c r="F290" s="450" t="s">
        <v>196</v>
      </c>
      <c r="G290" s="451"/>
      <c r="H290" s="451"/>
      <c r="I290" s="451"/>
      <c r="J290" s="452"/>
      <c r="K290" s="227"/>
      <c r="L290" s="228"/>
      <c r="M290" s="39"/>
      <c r="N290" s="356"/>
      <c r="O290" s="357"/>
      <c r="P290" s="359"/>
      <c r="Q290" s="346"/>
      <c r="R290" s="349"/>
      <c r="S290" s="366"/>
      <c r="T290" s="346"/>
      <c r="U290" s="349"/>
      <c r="V290" s="349"/>
      <c r="W290" s="349"/>
      <c r="X290" s="349"/>
      <c r="Y290" s="348"/>
      <c r="Z290" s="81"/>
      <c r="AA290" s="80"/>
    </row>
    <row r="291" spans="1:27" s="68" customFormat="1" ht="20.100000000000001" customHeight="1">
      <c r="A291" s="58">
        <f>IF(AND(NOT(LEFT(I22,3) ="高知県"), K291="○", OR(M291&lt;&gt;"○",Q273="",T273="")), 1001,0)</f>
        <v>0</v>
      </c>
      <c r="B291" s="74"/>
      <c r="C291" s="82"/>
      <c r="D291" s="164">
        <v>32</v>
      </c>
      <c r="E291" s="578"/>
      <c r="F291" s="450" t="s">
        <v>197</v>
      </c>
      <c r="G291" s="451"/>
      <c r="H291" s="451"/>
      <c r="I291" s="451"/>
      <c r="J291" s="452"/>
      <c r="K291" s="227"/>
      <c r="L291" s="228"/>
      <c r="M291" s="39"/>
      <c r="N291" s="356"/>
      <c r="O291" s="357"/>
      <c r="P291" s="359"/>
      <c r="Q291" s="346"/>
      <c r="R291" s="349"/>
      <c r="S291" s="366"/>
      <c r="T291" s="346"/>
      <c r="U291" s="349"/>
      <c r="V291" s="349"/>
      <c r="W291" s="349"/>
      <c r="X291" s="349"/>
      <c r="Y291" s="348"/>
      <c r="Z291" s="81"/>
      <c r="AA291" s="80"/>
    </row>
    <row r="292" spans="1:27" s="68" customFormat="1" ht="20.100000000000001" customHeight="1">
      <c r="A292" s="58">
        <f>IF(AND(NOT(LEFT(I22,3) ="高知県"), K292="○", OR(M292&lt;&gt;"○",Q273="",T273="")), 1001,0)</f>
        <v>0</v>
      </c>
      <c r="B292" s="74"/>
      <c r="C292" s="82"/>
      <c r="D292" s="164">
        <v>33</v>
      </c>
      <c r="E292" s="578"/>
      <c r="F292" s="450" t="s">
        <v>198</v>
      </c>
      <c r="G292" s="451"/>
      <c r="H292" s="451"/>
      <c r="I292" s="451"/>
      <c r="J292" s="452"/>
      <c r="K292" s="227"/>
      <c r="L292" s="228"/>
      <c r="M292" s="39"/>
      <c r="N292" s="356"/>
      <c r="O292" s="357"/>
      <c r="P292" s="359"/>
      <c r="Q292" s="346"/>
      <c r="R292" s="349"/>
      <c r="S292" s="366"/>
      <c r="T292" s="346"/>
      <c r="U292" s="349"/>
      <c r="V292" s="349"/>
      <c r="W292" s="349"/>
      <c r="X292" s="349"/>
      <c r="Y292" s="348"/>
      <c r="Z292" s="81"/>
      <c r="AA292" s="80"/>
    </row>
    <row r="293" spans="1:27" s="68" customFormat="1" ht="20.100000000000001" customHeight="1">
      <c r="A293" s="58">
        <f>IF(AND(NOT(LEFT(I22,3) ="高知県"), K293="○", OR(M293&lt;&gt;"○",Q273="",T273="")), 1001,0)</f>
        <v>0</v>
      </c>
      <c r="B293" s="74"/>
      <c r="C293" s="82"/>
      <c r="D293" s="166">
        <v>34</v>
      </c>
      <c r="E293" s="579"/>
      <c r="F293" s="453" t="s">
        <v>199</v>
      </c>
      <c r="G293" s="454"/>
      <c r="H293" s="454"/>
      <c r="I293" s="454"/>
      <c r="J293" s="455"/>
      <c r="K293" s="229"/>
      <c r="L293" s="230"/>
      <c r="M293" s="40"/>
      <c r="N293" s="360"/>
      <c r="O293" s="361"/>
      <c r="P293" s="362"/>
      <c r="Q293" s="350"/>
      <c r="R293" s="351"/>
      <c r="S293" s="367"/>
      <c r="T293" s="350"/>
      <c r="U293" s="351"/>
      <c r="V293" s="351"/>
      <c r="W293" s="351"/>
      <c r="X293" s="351"/>
      <c r="Y293" s="352"/>
      <c r="Z293" s="81"/>
      <c r="AA293" s="80"/>
    </row>
    <row r="294" spans="1:27" s="68" customFormat="1" ht="20.100000000000001" customHeight="1">
      <c r="A294" s="58">
        <f>IF(AND(NOT(LEFT(I22,3) ="高知県"), K294="○", OR(M294&lt;&gt;"○",Q294="",T294="")), 1001,0)</f>
        <v>0</v>
      </c>
      <c r="B294" s="74"/>
      <c r="C294" s="82"/>
      <c r="D294" s="167">
        <v>35</v>
      </c>
      <c r="E294" s="459" t="s">
        <v>84</v>
      </c>
      <c r="F294" s="460"/>
      <c r="G294" s="460"/>
      <c r="H294" s="460"/>
      <c r="I294" s="460"/>
      <c r="J294" s="461"/>
      <c r="K294" s="231"/>
      <c r="L294" s="232"/>
      <c r="M294" s="41"/>
      <c r="N294" s="441" t="s">
        <v>111</v>
      </c>
      <c r="O294" s="442"/>
      <c r="P294" s="443"/>
      <c r="Q294" s="419"/>
      <c r="R294" s="420"/>
      <c r="S294" s="421"/>
      <c r="T294" s="401"/>
      <c r="U294" s="402"/>
      <c r="V294" s="402"/>
      <c r="W294" s="402"/>
      <c r="X294" s="402"/>
      <c r="Y294" s="403"/>
      <c r="Z294" s="81"/>
      <c r="AA294" s="80"/>
    </row>
    <row r="295" spans="1:27" s="68" customFormat="1" ht="20.100000000000001" customHeight="1">
      <c r="A295" s="58">
        <f>IF(AND(NOT(LEFT(I22,3) ="高知県"), K295="○", OR(M295&lt;&gt;"○",Q295="",T295="")), 1001,0)</f>
        <v>0</v>
      </c>
      <c r="B295" s="74"/>
      <c r="C295" s="82"/>
      <c r="D295" s="163">
        <v>36</v>
      </c>
      <c r="E295" s="404" t="s">
        <v>85</v>
      </c>
      <c r="F295" s="462" t="s">
        <v>35</v>
      </c>
      <c r="G295" s="463"/>
      <c r="H295" s="463"/>
      <c r="I295" s="463"/>
      <c r="J295" s="464"/>
      <c r="K295" s="225"/>
      <c r="L295" s="226"/>
      <c r="M295" s="42"/>
      <c r="N295" s="353" t="s">
        <v>112</v>
      </c>
      <c r="O295" s="354"/>
      <c r="P295" s="407"/>
      <c r="Q295" s="363"/>
      <c r="R295" s="344"/>
      <c r="S295" s="408"/>
      <c r="T295" s="409"/>
      <c r="U295" s="410"/>
      <c r="V295" s="410"/>
      <c r="W295" s="410"/>
      <c r="X295" s="410"/>
      <c r="Y295" s="411"/>
      <c r="Z295" s="81"/>
      <c r="AA295" s="80"/>
    </row>
    <row r="296" spans="1:27" s="68" customFormat="1" ht="20.100000000000001" customHeight="1">
      <c r="A296" s="58">
        <f>IF(AND(NOT(LEFT(I22,3) ="高知県"), K296="○", OR(M296&lt;&gt;"○",Q295="",T295="")), 1001,0)</f>
        <v>0</v>
      </c>
      <c r="B296" s="74"/>
      <c r="C296" s="82"/>
      <c r="D296" s="164">
        <v>37</v>
      </c>
      <c r="E296" s="405"/>
      <c r="F296" s="450" t="s">
        <v>36</v>
      </c>
      <c r="G296" s="451"/>
      <c r="H296" s="451"/>
      <c r="I296" s="451"/>
      <c r="J296" s="452"/>
      <c r="K296" s="227"/>
      <c r="L296" s="228"/>
      <c r="M296" s="39"/>
      <c r="N296" s="356"/>
      <c r="O296" s="357"/>
      <c r="P296" s="358"/>
      <c r="Q296" s="346"/>
      <c r="R296" s="349"/>
      <c r="S296" s="365"/>
      <c r="T296" s="412"/>
      <c r="U296" s="248"/>
      <c r="V296" s="248"/>
      <c r="W296" s="248"/>
      <c r="X296" s="248"/>
      <c r="Y296" s="413"/>
      <c r="Z296" s="81"/>
      <c r="AA296" s="80"/>
    </row>
    <row r="297" spans="1:27" s="68" customFormat="1" ht="20.100000000000001" customHeight="1">
      <c r="A297" s="58">
        <f>IF(AND(NOT(LEFT(I22,3) ="高知県"), K297="○", OR(M297&lt;&gt;"○",Q295="",T295="")), 1001,0)</f>
        <v>0</v>
      </c>
      <c r="B297" s="74"/>
      <c r="C297" s="82"/>
      <c r="D297" s="164">
        <v>38</v>
      </c>
      <c r="E297" s="405"/>
      <c r="F297" s="450" t="s">
        <v>37</v>
      </c>
      <c r="G297" s="451"/>
      <c r="H297" s="451"/>
      <c r="I297" s="451"/>
      <c r="J297" s="452"/>
      <c r="K297" s="227"/>
      <c r="L297" s="228"/>
      <c r="M297" s="39"/>
      <c r="N297" s="356"/>
      <c r="O297" s="357"/>
      <c r="P297" s="359"/>
      <c r="Q297" s="346"/>
      <c r="R297" s="349"/>
      <c r="S297" s="366"/>
      <c r="T297" s="412"/>
      <c r="U297" s="248"/>
      <c r="V297" s="248"/>
      <c r="W297" s="248"/>
      <c r="X297" s="248"/>
      <c r="Y297" s="413"/>
      <c r="Z297" s="81"/>
      <c r="AA297" s="80"/>
    </row>
    <row r="298" spans="1:27" s="68" customFormat="1" ht="20.100000000000001" customHeight="1">
      <c r="A298" s="58">
        <f>IF(AND(NOT(LEFT(I22,3) ="高知県"), K298="○", OR(M298&lt;&gt;"○",Q295="",T295="")), 1001,0)</f>
        <v>0</v>
      </c>
      <c r="B298" s="74"/>
      <c r="C298" s="82"/>
      <c r="D298" s="162">
        <v>39</v>
      </c>
      <c r="E298" s="405"/>
      <c r="F298" s="450" t="s">
        <v>38</v>
      </c>
      <c r="G298" s="451"/>
      <c r="H298" s="451"/>
      <c r="I298" s="451"/>
      <c r="J298" s="452"/>
      <c r="K298" s="227"/>
      <c r="L298" s="228"/>
      <c r="M298" s="39"/>
      <c r="N298" s="356"/>
      <c r="O298" s="357"/>
      <c r="P298" s="359"/>
      <c r="Q298" s="346"/>
      <c r="R298" s="349"/>
      <c r="S298" s="366"/>
      <c r="T298" s="412"/>
      <c r="U298" s="248"/>
      <c r="V298" s="248"/>
      <c r="W298" s="248"/>
      <c r="X298" s="248"/>
      <c r="Y298" s="413"/>
      <c r="Z298" s="81"/>
      <c r="AA298" s="80"/>
    </row>
    <row r="299" spans="1:27" s="68" customFormat="1" ht="20.100000000000001" customHeight="1">
      <c r="A299" s="58">
        <f>IF(AND(NOT(LEFT(I22,3) ="高知県"), K299="○", OR(M299&lt;&gt;"○",Q295="",T295="")), 1001,0)</f>
        <v>0</v>
      </c>
      <c r="B299" s="74"/>
      <c r="C299" s="82"/>
      <c r="D299" s="162">
        <v>40</v>
      </c>
      <c r="E299" s="405"/>
      <c r="F299" s="450" t="s">
        <v>39</v>
      </c>
      <c r="G299" s="451"/>
      <c r="H299" s="451"/>
      <c r="I299" s="451"/>
      <c r="J299" s="452"/>
      <c r="K299" s="227"/>
      <c r="L299" s="228"/>
      <c r="M299" s="39"/>
      <c r="N299" s="356"/>
      <c r="O299" s="357"/>
      <c r="P299" s="359"/>
      <c r="Q299" s="346"/>
      <c r="R299" s="349"/>
      <c r="S299" s="366"/>
      <c r="T299" s="412"/>
      <c r="U299" s="248"/>
      <c r="V299" s="248"/>
      <c r="W299" s="248"/>
      <c r="X299" s="248"/>
      <c r="Y299" s="413"/>
      <c r="Z299" s="81"/>
      <c r="AA299" s="80"/>
    </row>
    <row r="300" spans="1:27" s="68" customFormat="1" ht="20.100000000000001" customHeight="1">
      <c r="A300" s="58">
        <f>IF(AND(NOT(LEFT(I22,3) ="高知県"), K300="○", OR(M300&lt;&gt;"○",Q295="",T295="")), 1001,0)</f>
        <v>0</v>
      </c>
      <c r="B300" s="74"/>
      <c r="C300" s="82"/>
      <c r="D300" s="162">
        <v>41</v>
      </c>
      <c r="E300" s="405"/>
      <c r="F300" s="450" t="s">
        <v>40</v>
      </c>
      <c r="G300" s="451"/>
      <c r="H300" s="451"/>
      <c r="I300" s="451"/>
      <c r="J300" s="452"/>
      <c r="K300" s="227"/>
      <c r="L300" s="228"/>
      <c r="M300" s="39"/>
      <c r="N300" s="356"/>
      <c r="O300" s="357"/>
      <c r="P300" s="359"/>
      <c r="Q300" s="346"/>
      <c r="R300" s="349"/>
      <c r="S300" s="366"/>
      <c r="T300" s="412"/>
      <c r="U300" s="248"/>
      <c r="V300" s="248"/>
      <c r="W300" s="248"/>
      <c r="X300" s="248"/>
      <c r="Y300" s="413"/>
      <c r="Z300" s="81"/>
      <c r="AA300" s="80"/>
    </row>
    <row r="301" spans="1:27" s="68" customFormat="1" ht="20.100000000000001" customHeight="1">
      <c r="A301" s="58">
        <f>IF(AND(NOT(LEFT(I22,3) ="高知県"), K301="○", OR(M301&lt;&gt;"○",Q295="",T295="")), 1001,0)</f>
        <v>0</v>
      </c>
      <c r="B301" s="74"/>
      <c r="C301" s="82"/>
      <c r="D301" s="163">
        <v>42</v>
      </c>
      <c r="E301" s="405"/>
      <c r="F301" s="450" t="s">
        <v>41</v>
      </c>
      <c r="G301" s="451"/>
      <c r="H301" s="451"/>
      <c r="I301" s="451"/>
      <c r="J301" s="452"/>
      <c r="K301" s="227"/>
      <c r="L301" s="228"/>
      <c r="M301" s="39"/>
      <c r="N301" s="356"/>
      <c r="O301" s="357"/>
      <c r="P301" s="359"/>
      <c r="Q301" s="346"/>
      <c r="R301" s="349"/>
      <c r="S301" s="366"/>
      <c r="T301" s="412"/>
      <c r="U301" s="248"/>
      <c r="V301" s="248"/>
      <c r="W301" s="248"/>
      <c r="X301" s="248"/>
      <c r="Y301" s="413"/>
      <c r="Z301" s="81"/>
      <c r="AA301" s="80"/>
    </row>
    <row r="302" spans="1:27" s="68" customFormat="1" ht="20.100000000000001" customHeight="1">
      <c r="A302" s="58">
        <f>IF(AND(NOT(LEFT(I22,3) ="高知県"), K302="○", OR(M302&lt;&gt;"○",Q295="",T295="")), 1001,0)</f>
        <v>0</v>
      </c>
      <c r="B302" s="74"/>
      <c r="C302" s="82"/>
      <c r="D302" s="162">
        <v>43</v>
      </c>
      <c r="E302" s="405"/>
      <c r="F302" s="453" t="s">
        <v>90</v>
      </c>
      <c r="G302" s="454"/>
      <c r="H302" s="454"/>
      <c r="I302" s="454"/>
      <c r="J302" s="455"/>
      <c r="K302" s="229"/>
      <c r="L302" s="230"/>
      <c r="M302" s="40"/>
      <c r="N302" s="360"/>
      <c r="O302" s="361"/>
      <c r="P302" s="362"/>
      <c r="Q302" s="350"/>
      <c r="R302" s="351"/>
      <c r="S302" s="367"/>
      <c r="T302" s="414"/>
      <c r="U302" s="415"/>
      <c r="V302" s="415"/>
      <c r="W302" s="415"/>
      <c r="X302" s="415"/>
      <c r="Y302" s="416"/>
      <c r="Z302" s="81"/>
      <c r="AA302" s="80"/>
    </row>
    <row r="303" spans="1:27" s="68" customFormat="1" ht="20.100000000000001" customHeight="1">
      <c r="A303" s="58">
        <f>IF(AND(K303="○",OR(Q303="", T303="")), 1001,0)</f>
        <v>0</v>
      </c>
      <c r="B303" s="74"/>
      <c r="C303" s="82"/>
      <c r="D303" s="168">
        <v>44</v>
      </c>
      <c r="E303" s="405"/>
      <c r="F303" s="456" t="s">
        <v>67</v>
      </c>
      <c r="G303" s="457"/>
      <c r="H303" s="457"/>
      <c r="I303" s="457"/>
      <c r="J303" s="458"/>
      <c r="K303" s="231"/>
      <c r="L303" s="232"/>
      <c r="M303" s="211"/>
      <c r="N303" s="417" t="s">
        <v>113</v>
      </c>
      <c r="O303" s="417"/>
      <c r="P303" s="418"/>
      <c r="Q303" s="419"/>
      <c r="R303" s="420"/>
      <c r="S303" s="421"/>
      <c r="T303" s="401"/>
      <c r="U303" s="402"/>
      <c r="V303" s="402"/>
      <c r="W303" s="402"/>
      <c r="X303" s="402"/>
      <c r="Y303" s="403"/>
      <c r="Z303" s="81"/>
      <c r="AA303" s="80"/>
    </row>
    <row r="304" spans="1:27" s="68" customFormat="1" ht="20.100000000000001" customHeight="1">
      <c r="A304" s="58">
        <f>IF(AND(K304="○",OR(AND(ISBLANK(Q304),ISBLANK(Q305)),AND(NOT(ISBLANK(Q304)),ISBLANK(T304)), AND(NOT(ISBLANK(Q305)),ISBLANK(T305)))), 1001, 0)</f>
        <v>0</v>
      </c>
      <c r="B304" s="74"/>
      <c r="C304" s="82"/>
      <c r="D304" s="544">
        <v>45</v>
      </c>
      <c r="E304" s="405"/>
      <c r="F304" s="444" t="s">
        <v>120</v>
      </c>
      <c r="G304" s="445"/>
      <c r="H304" s="445"/>
      <c r="I304" s="445"/>
      <c r="J304" s="446"/>
      <c r="K304" s="221"/>
      <c r="L304" s="222"/>
      <c r="M304" s="218"/>
      <c r="N304" s="429" t="s">
        <v>114</v>
      </c>
      <c r="O304" s="430"/>
      <c r="P304" s="431"/>
      <c r="Q304" s="432"/>
      <c r="R304" s="433"/>
      <c r="S304" s="434"/>
      <c r="T304" s="422"/>
      <c r="U304" s="423"/>
      <c r="V304" s="423"/>
      <c r="W304" s="423"/>
      <c r="X304" s="423"/>
      <c r="Y304" s="424"/>
      <c r="Z304" s="81"/>
      <c r="AA304" s="80"/>
    </row>
    <row r="305" spans="1:27" s="68" customFormat="1" ht="20.100000000000001" customHeight="1">
      <c r="A305" s="58"/>
      <c r="B305" s="74"/>
      <c r="C305" s="82"/>
      <c r="D305" s="545"/>
      <c r="E305" s="406"/>
      <c r="F305" s="447"/>
      <c r="G305" s="448"/>
      <c r="H305" s="448"/>
      <c r="I305" s="448"/>
      <c r="J305" s="449"/>
      <c r="K305" s="223"/>
      <c r="L305" s="224"/>
      <c r="M305" s="220"/>
      <c r="N305" s="435" t="s">
        <v>115</v>
      </c>
      <c r="O305" s="436"/>
      <c r="P305" s="437"/>
      <c r="Q305" s="438"/>
      <c r="R305" s="439"/>
      <c r="S305" s="440"/>
      <c r="T305" s="425"/>
      <c r="U305" s="426"/>
      <c r="V305" s="427"/>
      <c r="W305" s="427"/>
      <c r="X305" s="427"/>
      <c r="Y305" s="428"/>
      <c r="Z305" s="81"/>
      <c r="AA305" s="80"/>
    </row>
    <row r="306" spans="1:27" s="68" customFormat="1" ht="20.100000000000001" customHeight="1">
      <c r="A306" s="58"/>
      <c r="B306" s="74"/>
      <c r="C306" s="82"/>
      <c r="D306" s="169">
        <v>46</v>
      </c>
      <c r="E306" s="490" t="s">
        <v>18</v>
      </c>
      <c r="F306" s="462" t="s">
        <v>200</v>
      </c>
      <c r="G306" s="463"/>
      <c r="H306" s="463"/>
      <c r="I306" s="463"/>
      <c r="J306" s="464"/>
      <c r="K306" s="225"/>
      <c r="L306" s="226"/>
      <c r="M306" s="218"/>
      <c r="N306" s="353" t="s">
        <v>117</v>
      </c>
      <c r="O306" s="354"/>
      <c r="P306" s="407"/>
      <c r="Q306" s="363"/>
      <c r="R306" s="344"/>
      <c r="S306" s="408"/>
      <c r="T306" s="409"/>
      <c r="U306" s="410"/>
      <c r="V306" s="410"/>
      <c r="W306" s="410"/>
      <c r="X306" s="410"/>
      <c r="Y306" s="411"/>
      <c r="Z306" s="81"/>
      <c r="AA306" s="80"/>
    </row>
    <row r="307" spans="1:27" s="68" customFormat="1" ht="20.100000000000001" customHeight="1">
      <c r="A307" s="58"/>
      <c r="B307" s="74"/>
      <c r="C307" s="82"/>
      <c r="D307" s="153">
        <v>47</v>
      </c>
      <c r="E307" s="490"/>
      <c r="F307" s="450" t="s">
        <v>201</v>
      </c>
      <c r="G307" s="451"/>
      <c r="H307" s="451"/>
      <c r="I307" s="451"/>
      <c r="J307" s="452"/>
      <c r="K307" s="227"/>
      <c r="L307" s="228"/>
      <c r="M307" s="219"/>
      <c r="N307" s="372"/>
      <c r="O307" s="373"/>
      <c r="P307" s="492"/>
      <c r="Q307" s="383"/>
      <c r="R307" s="493"/>
      <c r="S307" s="494"/>
      <c r="T307" s="522"/>
      <c r="U307" s="523"/>
      <c r="V307" s="524"/>
      <c r="W307" s="524"/>
      <c r="X307" s="524"/>
      <c r="Y307" s="525"/>
      <c r="Z307" s="81"/>
      <c r="AA307" s="80"/>
    </row>
    <row r="308" spans="1:27" s="68" customFormat="1" ht="20.100000000000001" customHeight="1">
      <c r="A308" s="58"/>
      <c r="B308" s="74"/>
      <c r="C308" s="82"/>
      <c r="D308" s="157">
        <v>48</v>
      </c>
      <c r="E308" s="490"/>
      <c r="F308" s="450" t="s">
        <v>28</v>
      </c>
      <c r="G308" s="451"/>
      <c r="H308" s="451"/>
      <c r="I308" s="451"/>
      <c r="J308" s="452"/>
      <c r="K308" s="227"/>
      <c r="L308" s="228"/>
      <c r="M308" s="219"/>
      <c r="N308" s="526"/>
      <c r="O308" s="527"/>
      <c r="P308" s="527"/>
      <c r="Q308" s="527"/>
      <c r="R308" s="527"/>
      <c r="S308" s="527"/>
      <c r="T308" s="527"/>
      <c r="U308" s="528"/>
      <c r="V308" s="528"/>
      <c r="W308" s="528"/>
      <c r="X308" s="528"/>
      <c r="Y308" s="529"/>
      <c r="Z308" s="81"/>
      <c r="AA308" s="80"/>
    </row>
    <row r="309" spans="1:27" s="68" customFormat="1" ht="20.100000000000001" customHeight="1">
      <c r="A309" s="58"/>
      <c r="B309" s="74"/>
      <c r="C309" s="82"/>
      <c r="D309" s="170">
        <v>49</v>
      </c>
      <c r="E309" s="490"/>
      <c r="F309" s="450" t="s">
        <v>29</v>
      </c>
      <c r="G309" s="451"/>
      <c r="H309" s="451"/>
      <c r="I309" s="451"/>
      <c r="J309" s="452"/>
      <c r="K309" s="227"/>
      <c r="L309" s="228"/>
      <c r="M309" s="219"/>
      <c r="N309" s="530"/>
      <c r="O309" s="531"/>
      <c r="P309" s="531"/>
      <c r="Q309" s="531"/>
      <c r="R309" s="531"/>
      <c r="S309" s="531"/>
      <c r="T309" s="531"/>
      <c r="U309" s="532"/>
      <c r="V309" s="531"/>
      <c r="W309" s="531"/>
      <c r="X309" s="531"/>
      <c r="Y309" s="533"/>
      <c r="Z309" s="81"/>
      <c r="AA309" s="80"/>
    </row>
    <row r="310" spans="1:27" s="68" customFormat="1" ht="20.100000000000001" customHeight="1">
      <c r="A310" s="58"/>
      <c r="B310" s="74"/>
      <c r="C310" s="82"/>
      <c r="D310" s="171">
        <v>50</v>
      </c>
      <c r="E310" s="490"/>
      <c r="F310" s="450" t="s">
        <v>30</v>
      </c>
      <c r="G310" s="451"/>
      <c r="H310" s="451"/>
      <c r="I310" s="451"/>
      <c r="J310" s="452"/>
      <c r="K310" s="227"/>
      <c r="L310" s="228"/>
      <c r="M310" s="219"/>
      <c r="N310" s="530"/>
      <c r="O310" s="531"/>
      <c r="P310" s="531"/>
      <c r="Q310" s="531"/>
      <c r="R310" s="531"/>
      <c r="S310" s="531"/>
      <c r="T310" s="531"/>
      <c r="U310" s="532"/>
      <c r="V310" s="531"/>
      <c r="W310" s="531"/>
      <c r="X310" s="531"/>
      <c r="Y310" s="533"/>
      <c r="Z310" s="81"/>
      <c r="AA310" s="80"/>
    </row>
    <row r="311" spans="1:27" s="68" customFormat="1" ht="20.100000000000001" customHeight="1">
      <c r="A311" s="58"/>
      <c r="B311" s="74"/>
      <c r="C311" s="82"/>
      <c r="D311" s="157">
        <v>51</v>
      </c>
      <c r="E311" s="490"/>
      <c r="F311" s="450" t="s">
        <v>31</v>
      </c>
      <c r="G311" s="451"/>
      <c r="H311" s="451"/>
      <c r="I311" s="451"/>
      <c r="J311" s="452"/>
      <c r="K311" s="227"/>
      <c r="L311" s="228"/>
      <c r="M311" s="219"/>
      <c r="N311" s="530"/>
      <c r="O311" s="531"/>
      <c r="P311" s="531"/>
      <c r="Q311" s="531"/>
      <c r="R311" s="531"/>
      <c r="S311" s="531"/>
      <c r="T311" s="531"/>
      <c r="U311" s="532"/>
      <c r="V311" s="531"/>
      <c r="W311" s="531"/>
      <c r="X311" s="531"/>
      <c r="Y311" s="533"/>
      <c r="Z311" s="81"/>
      <c r="AA311" s="80"/>
    </row>
    <row r="312" spans="1:27" s="68" customFormat="1" ht="20.100000000000001" customHeight="1">
      <c r="A312" s="58"/>
      <c r="B312" s="74"/>
      <c r="C312" s="82"/>
      <c r="D312" s="170">
        <v>52</v>
      </c>
      <c r="E312" s="490"/>
      <c r="F312" s="450" t="s">
        <v>34</v>
      </c>
      <c r="G312" s="451"/>
      <c r="H312" s="451"/>
      <c r="I312" s="451"/>
      <c r="J312" s="452"/>
      <c r="K312" s="227"/>
      <c r="L312" s="228"/>
      <c r="M312" s="219"/>
      <c r="N312" s="530"/>
      <c r="O312" s="531"/>
      <c r="P312" s="531"/>
      <c r="Q312" s="531"/>
      <c r="R312" s="531"/>
      <c r="S312" s="531"/>
      <c r="T312" s="531"/>
      <c r="U312" s="532"/>
      <c r="V312" s="531"/>
      <c r="W312" s="531"/>
      <c r="X312" s="531"/>
      <c r="Y312" s="533"/>
      <c r="Z312" s="81"/>
      <c r="AA312" s="80"/>
    </row>
    <row r="313" spans="1:27" s="68" customFormat="1" ht="20.100000000000001" customHeight="1">
      <c r="A313" s="58"/>
      <c r="B313" s="74"/>
      <c r="C313" s="82"/>
      <c r="D313" s="171">
        <v>53</v>
      </c>
      <c r="E313" s="491"/>
      <c r="F313" s="450" t="s">
        <v>32</v>
      </c>
      <c r="G313" s="451"/>
      <c r="H313" s="451"/>
      <c r="I313" s="451"/>
      <c r="J313" s="452"/>
      <c r="K313" s="227"/>
      <c r="L313" s="228"/>
      <c r="M313" s="219"/>
      <c r="N313" s="530"/>
      <c r="O313" s="531"/>
      <c r="P313" s="531"/>
      <c r="Q313" s="531"/>
      <c r="R313" s="531"/>
      <c r="S313" s="531"/>
      <c r="T313" s="531"/>
      <c r="U313" s="532"/>
      <c r="V313" s="531"/>
      <c r="W313" s="531"/>
      <c r="X313" s="531"/>
      <c r="Y313" s="533"/>
      <c r="Z313" s="81"/>
      <c r="AA313" s="80"/>
    </row>
    <row r="314" spans="1:27" s="68" customFormat="1" ht="20.100000000000001" customHeight="1">
      <c r="A314" s="58"/>
      <c r="B314" s="74"/>
      <c r="C314" s="82"/>
      <c r="D314" s="172">
        <v>54</v>
      </c>
      <c r="E314" s="491"/>
      <c r="F314" s="453" t="s">
        <v>33</v>
      </c>
      <c r="G314" s="454"/>
      <c r="H314" s="454"/>
      <c r="I314" s="454"/>
      <c r="J314" s="455"/>
      <c r="K314" s="229"/>
      <c r="L314" s="230"/>
      <c r="M314" s="220"/>
      <c r="N314" s="534"/>
      <c r="O314" s="535"/>
      <c r="P314" s="535"/>
      <c r="Q314" s="535"/>
      <c r="R314" s="535"/>
      <c r="S314" s="535"/>
      <c r="T314" s="535"/>
      <c r="U314" s="536"/>
      <c r="V314" s="535"/>
      <c r="W314" s="535"/>
      <c r="X314" s="535"/>
      <c r="Y314" s="537"/>
      <c r="Z314" s="81"/>
      <c r="AA314" s="80"/>
    </row>
    <row r="315" spans="1:27" s="68" customFormat="1" ht="20.100000000000001" customHeight="1">
      <c r="A315" s="58"/>
      <c r="B315" s="74"/>
      <c r="C315" s="158"/>
      <c r="D315" s="173">
        <v>55</v>
      </c>
      <c r="E315" s="541" t="s">
        <v>202</v>
      </c>
      <c r="F315" s="542"/>
      <c r="G315" s="542"/>
      <c r="H315" s="542"/>
      <c r="I315" s="542"/>
      <c r="J315" s="543"/>
      <c r="K315" s="231"/>
      <c r="L315" s="232"/>
      <c r="M315" s="56"/>
      <c r="N315" s="538"/>
      <c r="O315" s="539"/>
      <c r="P315" s="539"/>
      <c r="Q315" s="539"/>
      <c r="R315" s="539"/>
      <c r="S315" s="539"/>
      <c r="T315" s="539"/>
      <c r="U315" s="539"/>
      <c r="V315" s="539"/>
      <c r="W315" s="539"/>
      <c r="X315" s="539"/>
      <c r="Y315" s="540"/>
      <c r="Z315" s="81"/>
      <c r="AA315" s="80"/>
    </row>
    <row r="316" spans="1:27" s="68" customFormat="1" ht="20.100000000000001" customHeight="1">
      <c r="A316" s="58"/>
      <c r="B316" s="74"/>
      <c r="C316" s="158"/>
      <c r="D316" s="174">
        <f>D315+1</f>
        <v>56</v>
      </c>
      <c r="E316" s="498"/>
      <c r="F316" s="499"/>
      <c r="G316" s="499"/>
      <c r="H316" s="499"/>
      <c r="I316" s="500"/>
      <c r="J316" s="499"/>
      <c r="K316" s="500"/>
      <c r="L316" s="499"/>
      <c r="M316" s="501"/>
      <c r="N316" s="510"/>
      <c r="O316" s="511"/>
      <c r="P316" s="512"/>
      <c r="Q316" s="510"/>
      <c r="R316" s="511"/>
      <c r="S316" s="512"/>
      <c r="T316" s="513"/>
      <c r="U316" s="511"/>
      <c r="V316" s="511"/>
      <c r="W316" s="511"/>
      <c r="X316" s="511"/>
      <c r="Y316" s="514"/>
      <c r="Z316" s="81"/>
      <c r="AA316" s="80"/>
    </row>
    <row r="317" spans="1:27" s="68" customFormat="1" ht="20.100000000000001" customHeight="1">
      <c r="A317" s="58"/>
      <c r="B317" s="74"/>
      <c r="C317" s="158"/>
      <c r="D317" s="175">
        <f t="shared" ref="D317:D321" si="3">D316+1</f>
        <v>57</v>
      </c>
      <c r="E317" s="502"/>
      <c r="F317" s="503"/>
      <c r="G317" s="503"/>
      <c r="H317" s="503"/>
      <c r="I317" s="504"/>
      <c r="J317" s="503"/>
      <c r="K317" s="503"/>
      <c r="L317" s="503"/>
      <c r="M317" s="505"/>
      <c r="N317" s="515"/>
      <c r="O317" s="516"/>
      <c r="P317" s="517"/>
      <c r="Q317" s="515"/>
      <c r="R317" s="516"/>
      <c r="S317" s="518"/>
      <c r="T317" s="519"/>
      <c r="U317" s="516"/>
      <c r="V317" s="516"/>
      <c r="W317" s="516"/>
      <c r="X317" s="516"/>
      <c r="Y317" s="520"/>
      <c r="Z317" s="81"/>
      <c r="AA317" s="80"/>
    </row>
    <row r="318" spans="1:27" s="68" customFormat="1" ht="20.100000000000001" customHeight="1">
      <c r="A318" s="58"/>
      <c r="B318" s="74"/>
      <c r="C318" s="158"/>
      <c r="D318" s="176">
        <f t="shared" si="3"/>
        <v>58</v>
      </c>
      <c r="E318" s="502"/>
      <c r="F318" s="503"/>
      <c r="G318" s="503"/>
      <c r="H318" s="503"/>
      <c r="I318" s="504"/>
      <c r="J318" s="503"/>
      <c r="K318" s="503"/>
      <c r="L318" s="503"/>
      <c r="M318" s="505"/>
      <c r="N318" s="515"/>
      <c r="O318" s="516"/>
      <c r="P318" s="517"/>
      <c r="Q318" s="515"/>
      <c r="R318" s="516"/>
      <c r="S318" s="518"/>
      <c r="T318" s="519"/>
      <c r="U318" s="516"/>
      <c r="V318" s="516"/>
      <c r="W318" s="516"/>
      <c r="X318" s="516"/>
      <c r="Y318" s="520"/>
      <c r="Z318" s="81"/>
      <c r="AA318" s="80"/>
    </row>
    <row r="319" spans="1:27" s="68" customFormat="1" ht="20.100000000000001" customHeight="1">
      <c r="A319" s="58"/>
      <c r="B319" s="74"/>
      <c r="C319" s="158"/>
      <c r="D319" s="176">
        <f t="shared" si="3"/>
        <v>59</v>
      </c>
      <c r="E319" s="502"/>
      <c r="F319" s="503"/>
      <c r="G319" s="503"/>
      <c r="H319" s="503"/>
      <c r="I319" s="504"/>
      <c r="J319" s="503"/>
      <c r="K319" s="503"/>
      <c r="L319" s="503"/>
      <c r="M319" s="505"/>
      <c r="N319" s="515"/>
      <c r="O319" s="516"/>
      <c r="P319" s="517"/>
      <c r="Q319" s="515"/>
      <c r="R319" s="516"/>
      <c r="S319" s="518"/>
      <c r="T319" s="519"/>
      <c r="U319" s="516"/>
      <c r="V319" s="516"/>
      <c r="W319" s="516"/>
      <c r="X319" s="516"/>
      <c r="Y319" s="520"/>
      <c r="Z319" s="81"/>
      <c r="AA319" s="80"/>
    </row>
    <row r="320" spans="1:27" s="68" customFormat="1" ht="20.100000000000001" customHeight="1">
      <c r="A320" s="58"/>
      <c r="B320" s="74"/>
      <c r="C320" s="158"/>
      <c r="D320" s="174">
        <f t="shared" si="3"/>
        <v>60</v>
      </c>
      <c r="E320" s="506"/>
      <c r="F320" s="503"/>
      <c r="G320" s="503"/>
      <c r="H320" s="503"/>
      <c r="I320" s="503"/>
      <c r="J320" s="503"/>
      <c r="K320" s="503"/>
      <c r="L320" s="503"/>
      <c r="M320" s="505"/>
      <c r="N320" s="515"/>
      <c r="O320" s="516"/>
      <c r="P320" s="517"/>
      <c r="Q320" s="515"/>
      <c r="R320" s="516"/>
      <c r="S320" s="518"/>
      <c r="T320" s="519"/>
      <c r="U320" s="516"/>
      <c r="V320" s="516"/>
      <c r="W320" s="516"/>
      <c r="X320" s="516"/>
      <c r="Y320" s="520"/>
      <c r="Z320" s="81"/>
      <c r="AA320" s="80"/>
    </row>
    <row r="321" spans="1:27" s="68" customFormat="1" ht="20.100000000000001" customHeight="1">
      <c r="A321" s="58"/>
      <c r="B321" s="74"/>
      <c r="C321" s="158"/>
      <c r="D321" s="176">
        <f t="shared" si="3"/>
        <v>61</v>
      </c>
      <c r="E321" s="506"/>
      <c r="F321" s="503"/>
      <c r="G321" s="503"/>
      <c r="H321" s="503"/>
      <c r="I321" s="504"/>
      <c r="J321" s="503"/>
      <c r="K321" s="503"/>
      <c r="L321" s="503"/>
      <c r="M321" s="505"/>
      <c r="N321" s="515"/>
      <c r="O321" s="516"/>
      <c r="P321" s="517"/>
      <c r="Q321" s="515"/>
      <c r="R321" s="516"/>
      <c r="S321" s="518"/>
      <c r="T321" s="519"/>
      <c r="U321" s="516"/>
      <c r="V321" s="516"/>
      <c r="W321" s="516"/>
      <c r="X321" s="516"/>
      <c r="Y321" s="520"/>
      <c r="Z321" s="81"/>
      <c r="AA321" s="80"/>
    </row>
    <row r="322" spans="1:27" s="68" customFormat="1" ht="20.100000000000001" customHeight="1">
      <c r="A322" s="58"/>
      <c r="B322" s="74"/>
      <c r="C322" s="158"/>
      <c r="D322" s="177">
        <f>D321+1</f>
        <v>62</v>
      </c>
      <c r="E322" s="507"/>
      <c r="F322" s="508"/>
      <c r="G322" s="508"/>
      <c r="H322" s="508"/>
      <c r="I322" s="508"/>
      <c r="J322" s="508"/>
      <c r="K322" s="508"/>
      <c r="L322" s="508"/>
      <c r="M322" s="509"/>
      <c r="N322" s="472"/>
      <c r="O322" s="473"/>
      <c r="P322" s="521"/>
      <c r="Q322" s="472"/>
      <c r="R322" s="473"/>
      <c r="S322" s="474"/>
      <c r="T322" s="495"/>
      <c r="U322" s="473"/>
      <c r="V322" s="473"/>
      <c r="W322" s="473"/>
      <c r="X322" s="473"/>
      <c r="Y322" s="496"/>
      <c r="Z322" s="81"/>
      <c r="AA322" s="80"/>
    </row>
    <row r="323" spans="1:27" s="63" customFormat="1" ht="20.100000000000001" customHeight="1">
      <c r="A323" s="58"/>
      <c r="B323" s="58"/>
      <c r="C323" s="178"/>
      <c r="D323" s="179" t="s">
        <v>72</v>
      </c>
      <c r="E323" s="180" t="s">
        <v>73</v>
      </c>
      <c r="F323" s="180"/>
      <c r="G323" s="180"/>
      <c r="H323" s="180"/>
      <c r="I323" s="180"/>
      <c r="J323" s="180"/>
      <c r="K323" s="180"/>
      <c r="L323" s="180"/>
      <c r="M323" s="181"/>
      <c r="N323" s="180"/>
      <c r="O323" s="180"/>
      <c r="P323" s="181"/>
      <c r="Q323" s="180"/>
      <c r="R323" s="180"/>
      <c r="S323" s="182"/>
      <c r="T323" s="180"/>
      <c r="U323" s="180"/>
      <c r="V323" s="180"/>
      <c r="W323" s="180"/>
      <c r="X323" s="180"/>
      <c r="Y323" s="180"/>
      <c r="Z323" s="85"/>
    </row>
    <row r="324" spans="1:27" s="63" customFormat="1" ht="20.100000000000001" customHeight="1">
      <c r="A324" s="58"/>
      <c r="B324" s="58"/>
      <c r="C324" s="183"/>
      <c r="D324" s="184" t="s">
        <v>71</v>
      </c>
      <c r="E324" s="109" t="s">
        <v>203</v>
      </c>
      <c r="F324" s="109"/>
      <c r="G324" s="109"/>
      <c r="H324" s="109"/>
      <c r="I324" s="185"/>
      <c r="J324" s="109"/>
      <c r="K324" s="109"/>
      <c r="L324" s="109"/>
      <c r="M324" s="109"/>
      <c r="N324" s="109"/>
      <c r="O324" s="109"/>
      <c r="P324" s="109"/>
      <c r="Q324" s="109"/>
      <c r="R324" s="109"/>
      <c r="S324" s="109"/>
      <c r="T324" s="109"/>
      <c r="U324" s="109"/>
      <c r="V324" s="109"/>
      <c r="W324" s="109"/>
      <c r="X324" s="109"/>
      <c r="Y324" s="109"/>
      <c r="Z324" s="85"/>
    </row>
    <row r="325" spans="1:27" s="63" customFormat="1" ht="20.100000000000001" customHeight="1">
      <c r="A325" s="58"/>
      <c r="B325" s="58"/>
      <c r="C325" s="183"/>
      <c r="D325" s="184" t="s">
        <v>118</v>
      </c>
      <c r="E325" s="109" t="s">
        <v>204</v>
      </c>
      <c r="F325" s="109"/>
      <c r="G325" s="109"/>
      <c r="H325" s="109"/>
      <c r="I325" s="109"/>
      <c r="J325" s="109"/>
      <c r="K325" s="109"/>
      <c r="L325" s="109"/>
      <c r="M325" s="109"/>
      <c r="N325" s="109"/>
      <c r="O325" s="109"/>
      <c r="P325" s="109"/>
      <c r="Q325" s="109"/>
      <c r="R325" s="109"/>
      <c r="S325" s="109"/>
      <c r="T325" s="109"/>
      <c r="U325" s="109"/>
      <c r="V325" s="109"/>
      <c r="W325" s="109"/>
      <c r="X325" s="109"/>
      <c r="Y325" s="109"/>
      <c r="Z325" s="85"/>
    </row>
    <row r="326" spans="1:27" s="63" customFormat="1" ht="20.100000000000001" customHeight="1">
      <c r="A326" s="58"/>
      <c r="B326" s="58"/>
      <c r="C326" s="183"/>
      <c r="D326" s="184" t="s">
        <v>205</v>
      </c>
      <c r="E326" s="185" t="str">
        <f>"業務の内容を「(" &amp; D328 &amp; ")" &amp; E328 &amp; "」に入力してください。"</f>
        <v>業務の内容を「(63)その他の具体的な業務内容」に入力してください。</v>
      </c>
      <c r="F326" s="109"/>
      <c r="G326" s="109"/>
      <c r="H326" s="109"/>
      <c r="I326" s="109"/>
      <c r="J326" s="109"/>
      <c r="K326" s="109"/>
      <c r="L326" s="109"/>
      <c r="M326" s="109"/>
      <c r="N326" s="109"/>
      <c r="O326" s="109"/>
      <c r="P326" s="109"/>
      <c r="Q326" s="109"/>
      <c r="R326" s="109"/>
      <c r="S326" s="109"/>
      <c r="T326" s="109"/>
      <c r="U326" s="109"/>
      <c r="V326" s="109"/>
      <c r="W326" s="109"/>
      <c r="X326" s="109"/>
      <c r="Y326" s="109"/>
      <c r="Z326" s="85"/>
    </row>
    <row r="327" spans="1:27" s="68" customFormat="1" ht="20.100000000000001" customHeight="1">
      <c r="A327" s="58"/>
      <c r="B327" s="186"/>
      <c r="C327" s="76"/>
      <c r="D327" s="184"/>
      <c r="E327" s="187"/>
      <c r="F327" s="144"/>
      <c r="G327" s="144"/>
      <c r="H327" s="144"/>
      <c r="I327" s="144"/>
      <c r="J327" s="144"/>
      <c r="K327" s="144"/>
      <c r="L327" s="144"/>
      <c r="M327" s="144"/>
      <c r="N327" s="144"/>
      <c r="O327" s="144"/>
      <c r="P327" s="144"/>
      <c r="Q327" s="144"/>
      <c r="R327" s="144"/>
      <c r="S327" s="144"/>
      <c r="T327" s="144"/>
      <c r="U327" s="144"/>
      <c r="V327" s="144"/>
      <c r="W327" s="144"/>
      <c r="X327" s="144"/>
      <c r="Y327" s="144"/>
      <c r="Z327" s="81"/>
    </row>
    <row r="328" spans="1:27" s="68" customFormat="1" ht="20.100000000000001" customHeight="1">
      <c r="A328" s="63"/>
      <c r="B328" s="110"/>
      <c r="D328" s="188">
        <v>63</v>
      </c>
      <c r="E328" s="189" t="s">
        <v>79</v>
      </c>
      <c r="F328" s="190"/>
      <c r="G328" s="189"/>
      <c r="H328" s="190"/>
      <c r="I328" s="190"/>
      <c r="J328" s="191"/>
      <c r="K328" s="190"/>
      <c r="L328" s="190"/>
      <c r="Z328" s="110"/>
    </row>
    <row r="329" spans="1:27" s="68" customFormat="1" ht="54.95" customHeight="1">
      <c r="A329" s="63">
        <f>IF(AND(K315="○",ISBLANK(E329)), 1, 0)</f>
        <v>0</v>
      </c>
      <c r="B329" s="110"/>
      <c r="D329" s="192"/>
      <c r="E329" s="497"/>
      <c r="F329" s="497"/>
      <c r="G329" s="497"/>
      <c r="H329" s="497"/>
      <c r="I329" s="497"/>
      <c r="J329" s="497"/>
      <c r="K329" s="497"/>
      <c r="L329" s="497"/>
      <c r="M329" s="497"/>
      <c r="N329" s="497"/>
      <c r="O329" s="497"/>
      <c r="P329" s="497"/>
      <c r="Q329" s="497"/>
      <c r="R329" s="497"/>
      <c r="S329" s="497"/>
      <c r="T329" s="497"/>
      <c r="U329" s="497"/>
      <c r="V329" s="497"/>
      <c r="W329" s="497"/>
      <c r="X329" s="497"/>
      <c r="Y329" s="497"/>
      <c r="Z329" s="110"/>
    </row>
    <row r="330" spans="1:27" s="68" customFormat="1" ht="20.100000000000001" customHeight="1">
      <c r="A330" s="63"/>
      <c r="B330" s="110"/>
      <c r="E330" s="135"/>
      <c r="Z330" s="110"/>
    </row>
    <row r="331" spans="1:27" s="68" customFormat="1" ht="20.100000000000001" customHeight="1">
      <c r="A331" s="58">
        <f>IF(AND(TRIM(I331)&lt;&gt;"", I331&lt;&gt;"１級建築士事務所",I331&lt;&gt;"２級建築士事務所",I331&lt;&gt;"木造建築士事務所"), 102, 0)</f>
        <v>0</v>
      </c>
      <c r="B331" s="74"/>
      <c r="C331" s="75"/>
      <c r="D331" s="193">
        <v>64</v>
      </c>
      <c r="E331" s="194" t="s">
        <v>74</v>
      </c>
      <c r="F331" s="63"/>
      <c r="G331" s="63"/>
      <c r="H331" s="63"/>
      <c r="I331" s="347"/>
      <c r="J331" s="347"/>
      <c r="K331" s="347"/>
      <c r="L331" s="347"/>
      <c r="M331" s="347"/>
      <c r="N331" s="101"/>
      <c r="O331" s="101"/>
      <c r="P331" s="101"/>
      <c r="Q331" s="101"/>
      <c r="R331" s="101"/>
      <c r="S331" s="101"/>
      <c r="T331" s="101"/>
      <c r="U331" s="101"/>
      <c r="V331" s="101"/>
      <c r="W331" s="101"/>
      <c r="X331" s="101"/>
      <c r="Y331" s="101"/>
      <c r="Z331" s="81"/>
    </row>
    <row r="332" spans="1:27" s="68" customFormat="1" ht="20.100000000000001" customHeight="1">
      <c r="A332" s="58"/>
      <c r="B332" s="74"/>
      <c r="C332" s="75"/>
      <c r="D332" s="195"/>
      <c r="E332" s="63"/>
      <c r="F332" s="63"/>
      <c r="G332" s="63"/>
      <c r="H332" s="63"/>
      <c r="I332" s="196"/>
      <c r="J332" s="197" t="s">
        <v>78</v>
      </c>
      <c r="K332" s="198"/>
      <c r="L332" s="198"/>
      <c r="M332" s="198"/>
      <c r="N332" s="101"/>
      <c r="O332" s="101"/>
      <c r="P332" s="101"/>
      <c r="Q332" s="101"/>
      <c r="R332" s="101"/>
      <c r="S332" s="101"/>
      <c r="T332" s="101"/>
      <c r="U332" s="101"/>
      <c r="V332" s="101"/>
      <c r="W332" s="101"/>
      <c r="X332" s="101"/>
      <c r="Y332" s="101"/>
      <c r="Z332" s="81"/>
    </row>
    <row r="333" spans="1:27" s="68" customFormat="1" ht="20.100000000000001" customHeight="1">
      <c r="A333" s="58"/>
      <c r="B333" s="74"/>
      <c r="C333" s="75"/>
      <c r="D333" s="193">
        <v>65</v>
      </c>
      <c r="E333" s="63" t="s">
        <v>63</v>
      </c>
      <c r="F333" s="63"/>
      <c r="G333" s="63"/>
      <c r="H333" s="63"/>
      <c r="K333" s="101"/>
      <c r="L333" s="101"/>
      <c r="M333" s="101"/>
      <c r="N333" s="101"/>
      <c r="O333" s="101"/>
      <c r="P333" s="101"/>
      <c r="Q333" s="101"/>
      <c r="R333" s="101"/>
      <c r="S333" s="101"/>
      <c r="T333" s="101"/>
      <c r="U333" s="101"/>
      <c r="V333" s="101"/>
      <c r="W333" s="101"/>
      <c r="X333" s="101"/>
      <c r="Y333" s="101"/>
      <c r="Z333" s="81"/>
    </row>
    <row r="334" spans="1:27" s="68" customFormat="1" ht="20.100000000000001" customHeight="1">
      <c r="A334" s="58"/>
      <c r="B334" s="74"/>
      <c r="C334" s="75"/>
      <c r="D334" s="195"/>
      <c r="E334" s="199" t="s">
        <v>89</v>
      </c>
      <c r="J334" s="200"/>
      <c r="K334" s="201"/>
      <c r="L334" s="202"/>
      <c r="M334" s="101"/>
      <c r="N334" s="101"/>
      <c r="O334" s="101"/>
      <c r="P334" s="101"/>
      <c r="Q334" s="101"/>
      <c r="R334" s="101"/>
      <c r="S334" s="101"/>
      <c r="T334" s="101"/>
      <c r="U334" s="101"/>
      <c r="V334" s="101"/>
      <c r="W334" s="101"/>
      <c r="X334" s="101"/>
      <c r="Y334" s="101"/>
      <c r="Z334" s="81"/>
    </row>
    <row r="335" spans="1:27" s="68" customFormat="1" ht="20.100000000000001" customHeight="1">
      <c r="A335" s="58"/>
      <c r="B335" s="74"/>
      <c r="C335" s="75"/>
      <c r="D335" s="203"/>
      <c r="E335" s="471" t="s">
        <v>88</v>
      </c>
      <c r="F335" s="417"/>
      <c r="G335" s="417"/>
      <c r="H335" s="441"/>
      <c r="I335" s="484" t="s">
        <v>87</v>
      </c>
      <c r="J335" s="485"/>
      <c r="K335" s="485"/>
      <c r="L335" s="485"/>
      <c r="M335" s="486"/>
      <c r="O335" s="204"/>
      <c r="P335" s="204"/>
      <c r="Q335" s="204"/>
      <c r="R335" s="204"/>
      <c r="S335" s="204"/>
      <c r="T335" s="204"/>
      <c r="U335" s="101"/>
      <c r="V335" s="101"/>
      <c r="W335" s="101"/>
      <c r="X335" s="101"/>
      <c r="Y335" s="101"/>
      <c r="Z335" s="81"/>
    </row>
    <row r="336" spans="1:27" s="68" customFormat="1" ht="20.100000000000001" customHeight="1">
      <c r="A336" s="58"/>
      <c r="B336" s="74"/>
      <c r="C336" s="75"/>
      <c r="D336" s="203"/>
      <c r="E336" s="475" t="s">
        <v>76</v>
      </c>
      <c r="F336" s="476"/>
      <c r="G336" s="476"/>
      <c r="H336" s="477"/>
      <c r="I336" s="487"/>
      <c r="J336" s="488"/>
      <c r="K336" s="488"/>
      <c r="L336" s="488"/>
      <c r="M336" s="489"/>
      <c r="O336" s="204"/>
      <c r="P336" s="204"/>
      <c r="Q336" s="204"/>
      <c r="R336" s="204"/>
      <c r="S336" s="204"/>
      <c r="T336" s="204"/>
      <c r="U336" s="101"/>
      <c r="V336" s="101"/>
      <c r="W336" s="101"/>
      <c r="X336" s="101"/>
      <c r="Y336" s="101"/>
      <c r="Z336" s="81"/>
    </row>
    <row r="337" spans="1:26" s="68" customFormat="1" ht="20.100000000000001" customHeight="1">
      <c r="A337" s="58"/>
      <c r="B337" s="74"/>
      <c r="C337" s="75"/>
      <c r="D337" s="203"/>
      <c r="E337" s="478" t="s">
        <v>77</v>
      </c>
      <c r="F337" s="479"/>
      <c r="G337" s="479"/>
      <c r="H337" s="480"/>
      <c r="I337" s="465"/>
      <c r="J337" s="466"/>
      <c r="K337" s="466"/>
      <c r="L337" s="466"/>
      <c r="M337" s="467"/>
      <c r="O337" s="204"/>
      <c r="P337" s="204"/>
      <c r="Q337" s="204"/>
      <c r="R337" s="204"/>
      <c r="S337" s="204"/>
      <c r="T337" s="204"/>
      <c r="U337" s="101"/>
      <c r="V337" s="101"/>
      <c r="W337" s="101"/>
      <c r="X337" s="101"/>
      <c r="Y337" s="101"/>
      <c r="Z337" s="81"/>
    </row>
    <row r="338" spans="1:26" s="68" customFormat="1" ht="20.100000000000001" customHeight="1">
      <c r="A338" s="58"/>
      <c r="B338" s="74"/>
      <c r="C338" s="75"/>
      <c r="D338" s="205"/>
      <c r="E338" s="481" t="s">
        <v>75</v>
      </c>
      <c r="F338" s="482"/>
      <c r="G338" s="482"/>
      <c r="H338" s="483"/>
      <c r="I338" s="468"/>
      <c r="J338" s="469"/>
      <c r="K338" s="469"/>
      <c r="L338" s="469"/>
      <c r="M338" s="470"/>
      <c r="O338" s="206"/>
      <c r="P338" s="206"/>
      <c r="Q338" s="206"/>
      <c r="R338" s="206"/>
      <c r="S338" s="206"/>
      <c r="T338" s="206"/>
      <c r="U338" s="198"/>
      <c r="V338" s="198"/>
      <c r="W338" s="198"/>
      <c r="X338" s="198"/>
      <c r="Y338" s="198"/>
      <c r="Z338" s="81"/>
    </row>
    <row r="339" spans="1:26" s="68" customFormat="1" ht="20.100000000000001" customHeight="1">
      <c r="A339" s="58"/>
      <c r="B339" s="74"/>
      <c r="C339" s="75"/>
      <c r="E339" s="207"/>
      <c r="F339" s="207"/>
      <c r="G339" s="206"/>
      <c r="H339" s="206"/>
      <c r="I339" s="208"/>
      <c r="J339" s="206"/>
      <c r="K339" s="206"/>
      <c r="L339" s="206"/>
      <c r="O339" s="206"/>
      <c r="P339" s="206"/>
      <c r="Q339" s="206"/>
      <c r="R339" s="206"/>
      <c r="S339" s="206"/>
      <c r="T339" s="206"/>
      <c r="U339" s="198"/>
      <c r="V339" s="198"/>
      <c r="W339" s="198"/>
      <c r="X339" s="198"/>
      <c r="Y339" s="198"/>
      <c r="Z339" s="81"/>
    </row>
    <row r="340" spans="1:26" s="68" customFormat="1" ht="20.100000000000001" customHeight="1">
      <c r="A340" s="58"/>
      <c r="B340" s="74"/>
      <c r="C340" s="95"/>
      <c r="D340" s="96"/>
      <c r="E340" s="96"/>
      <c r="F340" s="96"/>
      <c r="G340" s="96"/>
      <c r="H340" s="96"/>
      <c r="I340" s="97"/>
      <c r="J340" s="97"/>
      <c r="K340" s="97"/>
      <c r="L340" s="97"/>
      <c r="M340" s="97"/>
      <c r="N340" s="97"/>
      <c r="O340" s="97"/>
      <c r="P340" s="99"/>
      <c r="Q340" s="99"/>
      <c r="R340" s="99"/>
      <c r="S340" s="98"/>
      <c r="T340" s="99"/>
      <c r="U340" s="209"/>
      <c r="V340" s="99"/>
      <c r="W340" s="99"/>
      <c r="X340" s="99"/>
      <c r="Y340" s="99"/>
      <c r="Z340" s="120"/>
    </row>
    <row r="341" spans="1:26" s="68" customFormat="1" ht="15.75" customHeight="1">
      <c r="A341" s="63"/>
    </row>
    <row r="342" spans="1:26" ht="15.75" customHeight="1"/>
    <row r="343" spans="1:26" ht="15.75" customHeight="1"/>
    <row r="344" spans="1:26" ht="15.75" customHeight="1">
      <c r="I344" s="32"/>
    </row>
    <row r="345" spans="1:26" ht="15.75" customHeight="1">
      <c r="I345" s="32"/>
    </row>
    <row r="346" spans="1:26" ht="15.75" customHeight="1">
      <c r="I346" s="32"/>
    </row>
    <row r="347" spans="1:26" ht="15.75" customHeight="1"/>
    <row r="348" spans="1:26" ht="15.75" customHeight="1"/>
    <row r="349" spans="1:26" ht="15.75" customHeight="1"/>
    <row r="350" spans="1:26" ht="15.75" customHeight="1"/>
    <row r="351" spans="1:26" ht="15.75" customHeight="1"/>
    <row r="352" spans="1:26"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hidden="1" customHeight="1"/>
    <row r="371" ht="15.75" hidden="1" customHeight="1"/>
    <row r="372" ht="15.75" hidden="1" customHeight="1"/>
    <row r="373" ht="15.75" hidden="1" customHeight="1"/>
    <row r="374" ht="15.75" hidden="1" customHeight="1"/>
    <row r="375" ht="15.75" hidden="1" customHeight="1"/>
    <row r="376" ht="15.75" hidden="1" customHeight="1"/>
    <row r="377" ht="15.75" hidden="1" customHeight="1"/>
    <row r="378" ht="15.75" hidden="1" customHeight="1"/>
    <row r="379" ht="15.75" hidden="1" customHeight="1"/>
    <row r="380" ht="15.75" hidden="1" customHeight="1"/>
    <row r="381" ht="15.75" hidden="1" customHeight="1"/>
    <row r="382" ht="15.75" hidden="1" customHeight="1"/>
    <row r="383" ht="15.75" hidden="1" customHeight="1"/>
    <row r="384" ht="15.75" hidden="1" customHeight="1"/>
    <row r="385" ht="15.75" hidden="1" customHeight="1"/>
    <row r="386" ht="15.75" hidden="1" customHeight="1"/>
    <row r="387" ht="15.75" hidden="1" customHeight="1"/>
    <row r="388" ht="15.75" hidden="1" customHeight="1"/>
    <row r="389" ht="15.75" hidden="1" customHeight="1"/>
    <row r="390" ht="15.75" hidden="1" customHeight="1"/>
    <row r="391" ht="15.75" hidden="1" customHeight="1"/>
    <row r="392" ht="15.75" hidden="1" customHeight="1"/>
    <row r="393" hidden="1"/>
    <row r="394" hidden="1"/>
    <row r="395" hidden="1"/>
    <row r="396" hidden="1"/>
  </sheetData>
  <sheetProtection algorithmName="SHA-512" hashValue="skAS1coKDBDa/2lXu2tyPt7DvrNpYOFdW0tMEHDRSLBsc6gJKc2IZd68p+N5yUAzgtp+3mMysr3fxSJ0KEKFKw==" saltValue="1gT6R8pYuzgJBMYRTr/1KA==" spinCount="100000" sheet="1" objects="1" scenarios="1"/>
  <dataConsolidate/>
  <mergeCells count="444">
    <mergeCell ref="V239:X239"/>
    <mergeCell ref="V240:X240"/>
    <mergeCell ref="V241:X241"/>
    <mergeCell ref="V242:X242"/>
    <mergeCell ref="V243:X243"/>
    <mergeCell ref="V225:X225"/>
    <mergeCell ref="V226:X226"/>
    <mergeCell ref="V227:X227"/>
    <mergeCell ref="V228:X228"/>
    <mergeCell ref="V229:X229"/>
    <mergeCell ref="V230:X230"/>
    <mergeCell ref="V231:X231"/>
    <mergeCell ref="V232:X232"/>
    <mergeCell ref="V233:X233"/>
    <mergeCell ref="V238:X238"/>
    <mergeCell ref="V210:X210"/>
    <mergeCell ref="V211:X211"/>
    <mergeCell ref="V212:X212"/>
    <mergeCell ref="V213:X213"/>
    <mergeCell ref="V214:X214"/>
    <mergeCell ref="V215:X215"/>
    <mergeCell ref="V216:X216"/>
    <mergeCell ref="V217:X217"/>
    <mergeCell ref="V218:X218"/>
    <mergeCell ref="F284:J284"/>
    <mergeCell ref="F285:J285"/>
    <mergeCell ref="F286:J286"/>
    <mergeCell ref="F287:J287"/>
    <mergeCell ref="F288:J288"/>
    <mergeCell ref="F289:J289"/>
    <mergeCell ref="F290:J290"/>
    <mergeCell ref="F273:J273"/>
    <mergeCell ref="F274:J274"/>
    <mergeCell ref="F275:J275"/>
    <mergeCell ref="F276:J276"/>
    <mergeCell ref="F277:J277"/>
    <mergeCell ref="F278:J278"/>
    <mergeCell ref="F279:J279"/>
    <mergeCell ref="F280:J280"/>
    <mergeCell ref="F281:J281"/>
    <mergeCell ref="T201:Y201"/>
    <mergeCell ref="T202:Y202"/>
    <mergeCell ref="T197:Y197"/>
    <mergeCell ref="F291:J291"/>
    <mergeCell ref="F292:J292"/>
    <mergeCell ref="F293:J293"/>
    <mergeCell ref="F263:J263"/>
    <mergeCell ref="F264:J264"/>
    <mergeCell ref="F265:J265"/>
    <mergeCell ref="F266:J266"/>
    <mergeCell ref="F267:J267"/>
    <mergeCell ref="E197:J197"/>
    <mergeCell ref="E198:J198"/>
    <mergeCell ref="E199:J199"/>
    <mergeCell ref="E200:J200"/>
    <mergeCell ref="E201:J201"/>
    <mergeCell ref="E202:J202"/>
    <mergeCell ref="G234:K234"/>
    <mergeCell ref="G235:K235"/>
    <mergeCell ref="G236:K236"/>
    <mergeCell ref="G237:K237"/>
    <mergeCell ref="E273:E293"/>
    <mergeCell ref="F282:J282"/>
    <mergeCell ref="F283:J283"/>
    <mergeCell ref="F241:K241"/>
    <mergeCell ref="F242:K242"/>
    <mergeCell ref="F243:K243"/>
    <mergeCell ref="F245:K245"/>
    <mergeCell ref="E246:K246"/>
    <mergeCell ref="E247:K247"/>
    <mergeCell ref="E248:K248"/>
    <mergeCell ref="E249:K249"/>
    <mergeCell ref="C254:H254"/>
    <mergeCell ref="F244:K244"/>
    <mergeCell ref="E224:E245"/>
    <mergeCell ref="E263:E272"/>
    <mergeCell ref="E259:I259"/>
    <mergeCell ref="E260:E262"/>
    <mergeCell ref="F260:J260"/>
    <mergeCell ref="F261:J261"/>
    <mergeCell ref="F262:J262"/>
    <mergeCell ref="F268:J268"/>
    <mergeCell ref="F269:J269"/>
    <mergeCell ref="F270:J270"/>
    <mergeCell ref="F271:J271"/>
    <mergeCell ref="F272:J272"/>
    <mergeCell ref="K263:L263"/>
    <mergeCell ref="K264:L264"/>
    <mergeCell ref="G239:K239"/>
    <mergeCell ref="G240:K240"/>
    <mergeCell ref="R224:U224"/>
    <mergeCell ref="R225:U225"/>
    <mergeCell ref="R230:U230"/>
    <mergeCell ref="R231:U231"/>
    <mergeCell ref="G224:K224"/>
    <mergeCell ref="G225:K225"/>
    <mergeCell ref="G226:K226"/>
    <mergeCell ref="G227:K227"/>
    <mergeCell ref="G228:K228"/>
    <mergeCell ref="G229:K229"/>
    <mergeCell ref="G230:K230"/>
    <mergeCell ref="G231:K231"/>
    <mergeCell ref="Q259:S259"/>
    <mergeCell ref="L239:N239"/>
    <mergeCell ref="N260:P262"/>
    <mergeCell ref="L243:N243"/>
    <mergeCell ref="L231:N231"/>
    <mergeCell ref="L232:N232"/>
    <mergeCell ref="Q260:S262"/>
    <mergeCell ref="T260:Y262"/>
    <mergeCell ref="T306:Y307"/>
    <mergeCell ref="N308:Y314"/>
    <mergeCell ref="N315:Y315"/>
    <mergeCell ref="E315:J315"/>
    <mergeCell ref="F306:J306"/>
    <mergeCell ref="F307:J307"/>
    <mergeCell ref="F308:J308"/>
    <mergeCell ref="D304:D305"/>
    <mergeCell ref="E211:K211"/>
    <mergeCell ref="L222:N222"/>
    <mergeCell ref="L223:N223"/>
    <mergeCell ref="L224:N224"/>
    <mergeCell ref="L225:N225"/>
    <mergeCell ref="L240:N240"/>
    <mergeCell ref="Q232:U232"/>
    <mergeCell ref="Q233:U233"/>
    <mergeCell ref="Q234:U234"/>
    <mergeCell ref="Q235:U235"/>
    <mergeCell ref="Q236:U236"/>
    <mergeCell ref="Q237:U237"/>
    <mergeCell ref="Q238:U238"/>
    <mergeCell ref="G232:K232"/>
    <mergeCell ref="G233:K233"/>
    <mergeCell ref="G238:K238"/>
    <mergeCell ref="T322:Y322"/>
    <mergeCell ref="E329:Y329"/>
    <mergeCell ref="E316:M322"/>
    <mergeCell ref="N316:P316"/>
    <mergeCell ref="Q316:S316"/>
    <mergeCell ref="T316:Y316"/>
    <mergeCell ref="N317:P317"/>
    <mergeCell ref="Q317:S317"/>
    <mergeCell ref="T317:Y317"/>
    <mergeCell ref="N318:P318"/>
    <mergeCell ref="Q318:S318"/>
    <mergeCell ref="T318:Y318"/>
    <mergeCell ref="N319:P319"/>
    <mergeCell ref="Q319:S319"/>
    <mergeCell ref="T319:Y319"/>
    <mergeCell ref="N320:P320"/>
    <mergeCell ref="Q320:S320"/>
    <mergeCell ref="T320:Y320"/>
    <mergeCell ref="N321:P321"/>
    <mergeCell ref="Q321:S321"/>
    <mergeCell ref="T321:Y321"/>
    <mergeCell ref="N322:P322"/>
    <mergeCell ref="I337:M337"/>
    <mergeCell ref="I338:M338"/>
    <mergeCell ref="E335:H335"/>
    <mergeCell ref="Q322:S322"/>
    <mergeCell ref="E336:H336"/>
    <mergeCell ref="E337:H337"/>
    <mergeCell ref="E338:H338"/>
    <mergeCell ref="F309:J309"/>
    <mergeCell ref="F310:J310"/>
    <mergeCell ref="F311:J311"/>
    <mergeCell ref="F312:J312"/>
    <mergeCell ref="F313:J313"/>
    <mergeCell ref="F314:J314"/>
    <mergeCell ref="K315:L315"/>
    <mergeCell ref="I331:M331"/>
    <mergeCell ref="I335:M335"/>
    <mergeCell ref="I336:M336"/>
    <mergeCell ref="E306:E314"/>
    <mergeCell ref="N306:P307"/>
    <mergeCell ref="Q306:S307"/>
    <mergeCell ref="F304:J305"/>
    <mergeCell ref="F300:J300"/>
    <mergeCell ref="F301:J301"/>
    <mergeCell ref="F302:J302"/>
    <mergeCell ref="F303:J303"/>
    <mergeCell ref="E294:J294"/>
    <mergeCell ref="F295:J295"/>
    <mergeCell ref="F296:J296"/>
    <mergeCell ref="F297:J297"/>
    <mergeCell ref="F298:J298"/>
    <mergeCell ref="F299:J299"/>
    <mergeCell ref="T294:Y294"/>
    <mergeCell ref="E295:E305"/>
    <mergeCell ref="N295:P302"/>
    <mergeCell ref="Q295:S302"/>
    <mergeCell ref="T295:Y302"/>
    <mergeCell ref="N303:P303"/>
    <mergeCell ref="Q303:S303"/>
    <mergeCell ref="T303:Y303"/>
    <mergeCell ref="T304:Y304"/>
    <mergeCell ref="T305:Y305"/>
    <mergeCell ref="K297:L297"/>
    <mergeCell ref="K298:L298"/>
    <mergeCell ref="K299:L299"/>
    <mergeCell ref="K300:L300"/>
    <mergeCell ref="K301:L301"/>
    <mergeCell ref="K302:L302"/>
    <mergeCell ref="K303:L303"/>
    <mergeCell ref="M304:M305"/>
    <mergeCell ref="N304:P304"/>
    <mergeCell ref="Q304:S304"/>
    <mergeCell ref="N305:P305"/>
    <mergeCell ref="Q305:S305"/>
    <mergeCell ref="N294:P294"/>
    <mergeCell ref="Q294:S294"/>
    <mergeCell ref="L226:N226"/>
    <mergeCell ref="T273:Y293"/>
    <mergeCell ref="N273:P293"/>
    <mergeCell ref="Q273:S293"/>
    <mergeCell ref="T259:Y259"/>
    <mergeCell ref="L233:N233"/>
    <mergeCell ref="N263:P265"/>
    <mergeCell ref="Q263:S265"/>
    <mergeCell ref="T263:Y265"/>
    <mergeCell ref="N266:Y272"/>
    <mergeCell ref="N259:P259"/>
    <mergeCell ref="K262:L262"/>
    <mergeCell ref="M260:M262"/>
    <mergeCell ref="L236:N236"/>
    <mergeCell ref="L237:N237"/>
    <mergeCell ref="L238:N238"/>
    <mergeCell ref="L229:N229"/>
    <mergeCell ref="L230:N230"/>
    <mergeCell ref="L234:N234"/>
    <mergeCell ref="L235:N235"/>
    <mergeCell ref="V234:X234"/>
    <mergeCell ref="V235:X235"/>
    <mergeCell ref="V236:X236"/>
    <mergeCell ref="V237:X237"/>
    <mergeCell ref="L244:N244"/>
    <mergeCell ref="L245:N245"/>
    <mergeCell ref="L246:N246"/>
    <mergeCell ref="L247:N247"/>
    <mergeCell ref="L248:N248"/>
    <mergeCell ref="L249:N249"/>
    <mergeCell ref="K259:L259"/>
    <mergeCell ref="K260:L260"/>
    <mergeCell ref="K261:L261"/>
    <mergeCell ref="Q239:U239"/>
    <mergeCell ref="Q240:U240"/>
    <mergeCell ref="Q241:U241"/>
    <mergeCell ref="Q242:U242"/>
    <mergeCell ref="Q243:U243"/>
    <mergeCell ref="F236:F240"/>
    <mergeCell ref="F224:F228"/>
    <mergeCell ref="F229:F230"/>
    <mergeCell ref="L241:N241"/>
    <mergeCell ref="L242:N242"/>
    <mergeCell ref="Q211:Q231"/>
    <mergeCell ref="R226:U226"/>
    <mergeCell ref="R227:U227"/>
    <mergeCell ref="R228:U228"/>
    <mergeCell ref="R229:U229"/>
    <mergeCell ref="L227:N227"/>
    <mergeCell ref="L228:N228"/>
    <mergeCell ref="L218:N218"/>
    <mergeCell ref="E213:K213"/>
    <mergeCell ref="E214:K214"/>
    <mergeCell ref="E215:K215"/>
    <mergeCell ref="E216:K216"/>
    <mergeCell ref="E223:K223"/>
    <mergeCell ref="E218:K218"/>
    <mergeCell ref="E219:K219"/>
    <mergeCell ref="R218:U218"/>
    <mergeCell ref="R219:U219"/>
    <mergeCell ref="R220:U220"/>
    <mergeCell ref="R221:U221"/>
    <mergeCell ref="R222:U222"/>
    <mergeCell ref="R223:U223"/>
    <mergeCell ref="L219:N219"/>
    <mergeCell ref="L220:N220"/>
    <mergeCell ref="L221:N221"/>
    <mergeCell ref="E220:K220"/>
    <mergeCell ref="E221:K221"/>
    <mergeCell ref="E222:K222"/>
    <mergeCell ref="V219:X219"/>
    <mergeCell ref="V220:X220"/>
    <mergeCell ref="V221:X221"/>
    <mergeCell ref="V222:X222"/>
    <mergeCell ref="V223:X223"/>
    <mergeCell ref="V224:X224"/>
    <mergeCell ref="E195:J195"/>
    <mergeCell ref="T195:Y195"/>
    <mergeCell ref="R211:U211"/>
    <mergeCell ref="R212:U212"/>
    <mergeCell ref="R213:U213"/>
    <mergeCell ref="R214:U214"/>
    <mergeCell ref="R215:U215"/>
    <mergeCell ref="R216:U216"/>
    <mergeCell ref="R217:U217"/>
    <mergeCell ref="E212:K212"/>
    <mergeCell ref="P195:S195"/>
    <mergeCell ref="P196:S196"/>
    <mergeCell ref="E196:J196"/>
    <mergeCell ref="T196:Y196"/>
    <mergeCell ref="E217:K217"/>
    <mergeCell ref="E210:K210"/>
    <mergeCell ref="Q210:U210"/>
    <mergeCell ref="C207:H207"/>
    <mergeCell ref="P202:S202"/>
    <mergeCell ref="K202:O202"/>
    <mergeCell ref="T198:Y198"/>
    <mergeCell ref="T199:Y199"/>
    <mergeCell ref="T200:Y200"/>
    <mergeCell ref="J74:Y74"/>
    <mergeCell ref="J176:Y176"/>
    <mergeCell ref="P201:S201"/>
    <mergeCell ref="P194:S194"/>
    <mergeCell ref="K198:O198"/>
    <mergeCell ref="K199:O199"/>
    <mergeCell ref="K200:O200"/>
    <mergeCell ref="K201:O201"/>
    <mergeCell ref="P199:S199"/>
    <mergeCell ref="P200:S200"/>
    <mergeCell ref="P198:S198"/>
    <mergeCell ref="P197:S197"/>
    <mergeCell ref="J192:Y192"/>
    <mergeCell ref="O189:Q189"/>
    <mergeCell ref="I179:M179"/>
    <mergeCell ref="J190:Y190"/>
    <mergeCell ref="I191:M191"/>
    <mergeCell ref="O191:Q191"/>
    <mergeCell ref="K196:O196"/>
    <mergeCell ref="K197:O197"/>
    <mergeCell ref="K195:O195"/>
    <mergeCell ref="I151:M151"/>
    <mergeCell ref="I149:M149"/>
    <mergeCell ref="I153:Y153"/>
    <mergeCell ref="I155:Y155"/>
    <mergeCell ref="C166:H166"/>
    <mergeCell ref="K194:O194"/>
    <mergeCell ref="I189:M189"/>
    <mergeCell ref="D193:Y193"/>
    <mergeCell ref="C186:H186"/>
    <mergeCell ref="T194:Y194"/>
    <mergeCell ref="I181:M181"/>
    <mergeCell ref="J182:Y182"/>
    <mergeCell ref="J170:Y170"/>
    <mergeCell ref="I173:M173"/>
    <mergeCell ref="I177:M177"/>
    <mergeCell ref="J178:Y178"/>
    <mergeCell ref="O173:Q173"/>
    <mergeCell ref="J174:Y174"/>
    <mergeCell ref="I175:M175"/>
    <mergeCell ref="I171:M171"/>
    <mergeCell ref="D194:J194"/>
    <mergeCell ref="C13:H13"/>
    <mergeCell ref="I20:M20"/>
    <mergeCell ref="I22:Y22"/>
    <mergeCell ref="I32:Y32"/>
    <mergeCell ref="I34:M34"/>
    <mergeCell ref="I36:M36"/>
    <mergeCell ref="I118:M118"/>
    <mergeCell ref="I120:M120"/>
    <mergeCell ref="I30:Y30"/>
    <mergeCell ref="I38:Y38"/>
    <mergeCell ref="I40:M40"/>
    <mergeCell ref="I63:M63"/>
    <mergeCell ref="C60:H60"/>
    <mergeCell ref="I24:Y24"/>
    <mergeCell ref="I26:Y26"/>
    <mergeCell ref="I28:Y28"/>
    <mergeCell ref="I71:Y71"/>
    <mergeCell ref="I73:Y73"/>
    <mergeCell ref="I83:M83"/>
    <mergeCell ref="I77:Y77"/>
    <mergeCell ref="I79:Y79"/>
    <mergeCell ref="I81:Y81"/>
    <mergeCell ref="I69:M69"/>
    <mergeCell ref="I75:Y75"/>
    <mergeCell ref="W1:Z1"/>
    <mergeCell ref="L210:N210"/>
    <mergeCell ref="L211:N211"/>
    <mergeCell ref="L212:N212"/>
    <mergeCell ref="L213:N213"/>
    <mergeCell ref="L214:N214"/>
    <mergeCell ref="L215:N215"/>
    <mergeCell ref="L216:N216"/>
    <mergeCell ref="L217:N217"/>
    <mergeCell ref="C11:Z11"/>
    <mergeCell ref="C109:H109"/>
    <mergeCell ref="I112:Y112"/>
    <mergeCell ref="I169:M169"/>
    <mergeCell ref="I114:Y114"/>
    <mergeCell ref="I116:Y116"/>
    <mergeCell ref="I85:M85"/>
    <mergeCell ref="I87:Y87"/>
    <mergeCell ref="J76:Y76"/>
    <mergeCell ref="I157:Y157"/>
    <mergeCell ref="I159:M159"/>
    <mergeCell ref="I161:M161"/>
    <mergeCell ref="D111:Y111"/>
    <mergeCell ref="I122:Y122"/>
    <mergeCell ref="C146:H146"/>
    <mergeCell ref="K265:L265"/>
    <mergeCell ref="K266:L266"/>
    <mergeCell ref="K267:L267"/>
    <mergeCell ref="K268:L268"/>
    <mergeCell ref="K269:L269"/>
    <mergeCell ref="K280:L280"/>
    <mergeCell ref="K281:L281"/>
    <mergeCell ref="K282:L282"/>
    <mergeCell ref="K283:L283"/>
    <mergeCell ref="K285:L285"/>
    <mergeCell ref="K286:L286"/>
    <mergeCell ref="K270:L270"/>
    <mergeCell ref="K271:L271"/>
    <mergeCell ref="K272:L272"/>
    <mergeCell ref="K273:L273"/>
    <mergeCell ref="K274:L274"/>
    <mergeCell ref="K275:L275"/>
    <mergeCell ref="K276:L276"/>
    <mergeCell ref="K277:L277"/>
    <mergeCell ref="K278:L278"/>
    <mergeCell ref="M263:M272"/>
    <mergeCell ref="M306:M314"/>
    <mergeCell ref="K304:L305"/>
    <mergeCell ref="K306:L306"/>
    <mergeCell ref="K307:L307"/>
    <mergeCell ref="K308:L308"/>
    <mergeCell ref="K309:L309"/>
    <mergeCell ref="K310:L310"/>
    <mergeCell ref="K311:L311"/>
    <mergeCell ref="K312:L312"/>
    <mergeCell ref="K313:L313"/>
    <mergeCell ref="K314:L314"/>
    <mergeCell ref="K288:L288"/>
    <mergeCell ref="K289:L289"/>
    <mergeCell ref="K290:L290"/>
    <mergeCell ref="K291:L291"/>
    <mergeCell ref="K292:L292"/>
    <mergeCell ref="K293:L293"/>
    <mergeCell ref="K294:L294"/>
    <mergeCell ref="K295:L295"/>
    <mergeCell ref="K296:L296"/>
    <mergeCell ref="K279:L279"/>
    <mergeCell ref="K287:L287"/>
    <mergeCell ref="K284:L284"/>
  </mergeCells>
  <phoneticPr fontId="8"/>
  <conditionalFormatting sqref="I20:M20">
    <cfRule type="expression" dxfId="136" priority="137" stopIfTrue="1">
      <formula>ISBLANK($I20)</formula>
    </cfRule>
  </conditionalFormatting>
  <conditionalFormatting sqref="I22:Y22">
    <cfRule type="expression" dxfId="135" priority="136" stopIfTrue="1">
      <formula>AND(I22&lt;&gt;"", OR(ISERROR(FIND("@"&amp;LEFT(I22,3)&amp;"@", 都道府県3))=FALSE, ISERROR(FIND("@"&amp;LEFT(I22,4)&amp;"@",都道府県4))=FALSE))=FALSE</formula>
    </cfRule>
  </conditionalFormatting>
  <conditionalFormatting sqref="I24:Y24">
    <cfRule type="expression" dxfId="134" priority="135" stopIfTrue="1">
      <formula>ISBLANK($I24)</formula>
    </cfRule>
  </conditionalFormatting>
  <conditionalFormatting sqref="I26:Y26">
    <cfRule type="expression" dxfId="133" priority="134" stopIfTrue="1">
      <formula>ISBLANK($I26)</formula>
    </cfRule>
  </conditionalFormatting>
  <conditionalFormatting sqref="I28:Y28">
    <cfRule type="expression" dxfId="132" priority="133" stopIfTrue="1">
      <formula>ISBLANK($I28)</formula>
    </cfRule>
  </conditionalFormatting>
  <conditionalFormatting sqref="I30:Y30">
    <cfRule type="expression" dxfId="131" priority="132" stopIfTrue="1">
      <formula>ISBLANK($I30)</formula>
    </cfRule>
  </conditionalFormatting>
  <conditionalFormatting sqref="I32:Y32">
    <cfRule type="expression" dxfId="130" priority="131" stopIfTrue="1">
      <formula>ISBLANK($I32)</formula>
    </cfRule>
  </conditionalFormatting>
  <conditionalFormatting sqref="I34:M34">
    <cfRule type="expression" dxfId="129" priority="130" stopIfTrue="1">
      <formula>NOT(AND(I34&lt;&gt;"",ISNUMBER(VALUE(SUBSTITUTE(I34,"-","")))))</formula>
    </cfRule>
  </conditionalFormatting>
  <conditionalFormatting sqref="I36:M36">
    <cfRule type="expression" dxfId="128" priority="129" stopIfTrue="1">
      <formula>NOT(AND(I36&lt;&gt;"",ISNUMBER(VALUE(SUBSTITUTE(I36,"-","")))))</formula>
    </cfRule>
  </conditionalFormatting>
  <conditionalFormatting sqref="I38:Y38">
    <cfRule type="expression" dxfId="127" priority="128" stopIfTrue="1">
      <formula>ISBLANK($I38)</formula>
    </cfRule>
  </conditionalFormatting>
  <conditionalFormatting sqref="I40:M40">
    <cfRule type="expression" dxfId="126" priority="127" stopIfTrue="1">
      <formula>AND($I40&lt;&gt;"一致する", $I40&lt;&gt;"一致しない")</formula>
    </cfRule>
  </conditionalFormatting>
  <conditionalFormatting sqref="I63:M63">
    <cfRule type="expression" dxfId="125" priority="126" stopIfTrue="1">
      <formula>AND(I63&lt;&gt;"しない", I63&lt;&gt;"する")</formula>
    </cfRule>
  </conditionalFormatting>
  <conditionalFormatting sqref="I69:M69">
    <cfRule type="expression" dxfId="124" priority="125" stopIfTrue="1">
      <formula>OR(AND($I63="する",ISBLANK($I69)),AND($I63="しない",NOT(ISBLANK($I69))))</formula>
    </cfRule>
  </conditionalFormatting>
  <conditionalFormatting sqref="I71:Y71">
    <cfRule type="expression" dxfId="123" priority="124" stopIfTrue="1">
      <formula>OR(AND($I63="する",AND(I71&lt;&gt;"", OR(ISERROR(FIND("@"&amp;LEFT(I71,3)&amp;"@", 都道府県3))=FALSE, ISERROR(FIND("@"&amp;LEFT(I71,4)&amp;"@",都道府県4))=FALSE))=FALSE),AND($I63="しない",NOT(ISBLANK($I71))))</formula>
    </cfRule>
  </conditionalFormatting>
  <conditionalFormatting sqref="I73:Y73">
    <cfRule type="expression" dxfId="122" priority="123" stopIfTrue="1">
      <formula>OR(AND($I63="する",ISBLANK($I73)),AND($I63="しない",NOT(ISBLANK($I73))))</formula>
    </cfRule>
  </conditionalFormatting>
  <conditionalFormatting sqref="I75:Y75">
    <cfRule type="expression" dxfId="121" priority="122" stopIfTrue="1">
      <formula>OR(AND($I63="する",ISBLANK($I75)),AND($I63="しない",NOT(ISBLANK($I75))))</formula>
    </cfRule>
  </conditionalFormatting>
  <conditionalFormatting sqref="I77:Y77">
    <cfRule type="expression" dxfId="120" priority="121" stopIfTrue="1">
      <formula>OR(AND($I63="する",ISBLANK($I77)),AND($I63="しない",NOT(ISBLANK($I77))))</formula>
    </cfRule>
  </conditionalFormatting>
  <conditionalFormatting sqref="I79:Y79">
    <cfRule type="expression" dxfId="119" priority="120" stopIfTrue="1">
      <formula>OR(AND($I63="する",ISBLANK($I79)),AND($I63="しない",NOT(ISBLANK($I79))))</formula>
    </cfRule>
  </conditionalFormatting>
  <conditionalFormatting sqref="I81:Y81">
    <cfRule type="expression" dxfId="118" priority="119" stopIfTrue="1">
      <formula>OR(AND($I63="する",ISBLANK($I81)),AND($I63="しない",NOT(ISBLANK($I81))))</formula>
    </cfRule>
  </conditionalFormatting>
  <conditionalFormatting sqref="I83:M83">
    <cfRule type="expression" dxfId="117" priority="118" stopIfTrue="1">
      <formula>OR(AND($I63="する",NOT(AND(I83&lt;&gt;"",ISNUMBER(VALUE(SUBSTITUTE(I83,"-","")))))), AND($I63="しない",NOT(ISBLANK($I83))))</formula>
    </cfRule>
  </conditionalFormatting>
  <conditionalFormatting sqref="I85:M85">
    <cfRule type="expression" dxfId="116" priority="117" stopIfTrue="1">
      <formula>OR(AND($I63="する",NOT(AND(I85&lt;&gt;"",ISNUMBER(VALUE(SUBSTITUTE(I85,"-","")))))), AND($I63="しない",NOT(ISBLANK($I85))))</formula>
    </cfRule>
  </conditionalFormatting>
  <conditionalFormatting sqref="I87:Y87">
    <cfRule type="expression" dxfId="115" priority="116" stopIfTrue="1">
      <formula>OR(AND($I63="する", TRIM($I87)=""),AND($I63="しない", NOT(ISBLANK($I87))))</formula>
    </cfRule>
  </conditionalFormatting>
  <conditionalFormatting sqref="I118:M118">
    <cfRule type="expression" dxfId="114" priority="115" stopIfTrue="1">
      <formula>AND(I118&lt;&gt;"",NOT(ISNUMBER(VALUE(SUBSTITUTE(I118,"-","")))))</formula>
    </cfRule>
  </conditionalFormatting>
  <conditionalFormatting sqref="I120:M120">
    <cfRule type="expression" dxfId="113" priority="114" stopIfTrue="1">
      <formula>AND(I120&lt;&gt;"",NOT(ISNUMBER(VALUE(SUBSTITUTE(I120,"-","")))))</formula>
    </cfRule>
  </conditionalFormatting>
  <conditionalFormatting sqref="I149:M149">
    <cfRule type="expression" dxfId="112" priority="113" stopIfTrue="1">
      <formula>AND(I149&lt;&gt;"しない", I149&lt;&gt;"する")</formula>
    </cfRule>
  </conditionalFormatting>
  <conditionalFormatting sqref="I151:M151">
    <cfRule type="expression" dxfId="111" priority="112" stopIfTrue="1">
      <formula>AND($I149="する",ISBLANK($I151))</formula>
    </cfRule>
  </conditionalFormatting>
  <conditionalFormatting sqref="I153:Y153">
    <cfRule type="expression" dxfId="110" priority="111" stopIfTrue="1">
      <formula>AND($I149="する",ISBLANK($I153))</formula>
    </cfRule>
  </conditionalFormatting>
  <conditionalFormatting sqref="I157:Y157">
    <cfRule type="expression" dxfId="109" priority="110" stopIfTrue="1">
      <formula>AND($I149="する",ISBLANK($I157))</formula>
    </cfRule>
  </conditionalFormatting>
  <conditionalFormatting sqref="I159:M159">
    <cfRule type="expression" dxfId="108" priority="109" stopIfTrue="1">
      <formula>AND($I149="する",NOT(AND(I159&lt;&gt;"",ISNUMBER(VALUE(SUBSTITUTE(I159,"-",""))))))</formula>
    </cfRule>
  </conditionalFormatting>
  <conditionalFormatting sqref="I161:M161">
    <cfRule type="expression" dxfId="107" priority="108" stopIfTrue="1">
      <formula>AND($I149="する",AND(I161&lt;&gt;"",NOT(ISNUMBER(VALUE(SUBSTITUTE(I161,"-",""))))))</formula>
    </cfRule>
  </conditionalFormatting>
  <conditionalFormatting sqref="I169:M169">
    <cfRule type="expression" dxfId="106" priority="107" stopIfTrue="1">
      <formula>ISBLANK($I169)</formula>
    </cfRule>
  </conditionalFormatting>
  <conditionalFormatting sqref="I171:M171">
    <cfRule type="expression" dxfId="105" priority="106" stopIfTrue="1">
      <formula>ISBLANK($I171)</formula>
    </cfRule>
  </conditionalFormatting>
  <conditionalFormatting sqref="I177:M177">
    <cfRule type="expression" dxfId="104" priority="105" stopIfTrue="1">
      <formula>ISBLANK($I177)</formula>
    </cfRule>
  </conditionalFormatting>
  <conditionalFormatting sqref="I179:M179">
    <cfRule type="expression" dxfId="103" priority="104" stopIfTrue="1">
      <formula>ISBLANK($I179)</formula>
    </cfRule>
  </conditionalFormatting>
  <conditionalFormatting sqref="I181:M181">
    <cfRule type="expression" dxfId="102" priority="103" stopIfTrue="1">
      <formula>AND($I181&lt;&gt;"課税", $I181&lt;&gt;"免税")</formula>
    </cfRule>
  </conditionalFormatting>
  <conditionalFormatting sqref="K260:L260">
    <cfRule type="expression" dxfId="101" priority="102" stopIfTrue="1">
      <formula>希望&lt;&gt;0</formula>
    </cfRule>
  </conditionalFormatting>
  <conditionalFormatting sqref="K261:L261">
    <cfRule type="expression" dxfId="100" priority="101" stopIfTrue="1">
      <formula>希望&lt;&gt;0</formula>
    </cfRule>
  </conditionalFormatting>
  <conditionalFormatting sqref="K262:L262">
    <cfRule type="expression" dxfId="99" priority="100" stopIfTrue="1">
      <formula>希望&lt;&gt;0</formula>
    </cfRule>
  </conditionalFormatting>
  <conditionalFormatting sqref="K263:L263">
    <cfRule type="expression" dxfId="98" priority="99" stopIfTrue="1">
      <formula>希望&lt;&gt;0</formula>
    </cfRule>
  </conditionalFormatting>
  <conditionalFormatting sqref="K264:L264">
    <cfRule type="expression" dxfId="97" priority="98" stopIfTrue="1">
      <formula>希望&lt;&gt;0</formula>
    </cfRule>
  </conditionalFormatting>
  <conditionalFormatting sqref="K265:L265">
    <cfRule type="expression" dxfId="96" priority="97" stopIfTrue="1">
      <formula>希望&lt;&gt;0</formula>
    </cfRule>
  </conditionalFormatting>
  <conditionalFormatting sqref="K266:L266">
    <cfRule type="expression" dxfId="95" priority="96" stopIfTrue="1">
      <formula>希望&lt;&gt;0</formula>
    </cfRule>
  </conditionalFormatting>
  <conditionalFormatting sqref="K267:L267">
    <cfRule type="expression" dxfId="94" priority="95" stopIfTrue="1">
      <formula>希望&lt;&gt;0</formula>
    </cfRule>
  </conditionalFormatting>
  <conditionalFormatting sqref="K268:L268">
    <cfRule type="expression" dxfId="93" priority="94" stopIfTrue="1">
      <formula>希望&lt;&gt;0</formula>
    </cfRule>
  </conditionalFormatting>
  <conditionalFormatting sqref="K269:L269">
    <cfRule type="expression" dxfId="92" priority="93" stopIfTrue="1">
      <formula>希望&lt;&gt;0</formula>
    </cfRule>
  </conditionalFormatting>
  <conditionalFormatting sqref="K270:L270">
    <cfRule type="expression" dxfId="91" priority="92" stopIfTrue="1">
      <formula>希望&lt;&gt;0</formula>
    </cfRule>
  </conditionalFormatting>
  <conditionalFormatting sqref="K271:L271">
    <cfRule type="expression" dxfId="90" priority="91" stopIfTrue="1">
      <formula>希望&lt;&gt;0</formula>
    </cfRule>
  </conditionalFormatting>
  <conditionalFormatting sqref="K272:L272">
    <cfRule type="expression" dxfId="89" priority="90" stopIfTrue="1">
      <formula>希望&lt;&gt;0</formula>
    </cfRule>
  </conditionalFormatting>
  <conditionalFormatting sqref="K273:L273">
    <cfRule type="expression" dxfId="88" priority="89" stopIfTrue="1">
      <formula>希望&lt;&gt;0</formula>
    </cfRule>
  </conditionalFormatting>
  <conditionalFormatting sqref="M273">
    <cfRule type="expression" dxfId="87" priority="88" stopIfTrue="1">
      <formula>AND(NOT(LEFT(I22,3) ="高知県"), K273="○", M273&lt;&gt;"○")</formula>
    </cfRule>
  </conditionalFormatting>
  <conditionalFormatting sqref="K274:L274">
    <cfRule type="expression" dxfId="86" priority="87" stopIfTrue="1">
      <formula>希望&lt;&gt;0</formula>
    </cfRule>
  </conditionalFormatting>
  <conditionalFormatting sqref="M274">
    <cfRule type="expression" dxfId="85" priority="86" stopIfTrue="1">
      <formula>AND(NOT(LEFT(I22,3) ="高知県"), K274="○", M274&lt;&gt;"○")</formula>
    </cfRule>
  </conditionalFormatting>
  <conditionalFormatting sqref="K275:L275">
    <cfRule type="expression" dxfId="84" priority="85" stopIfTrue="1">
      <formula>希望&lt;&gt;0</formula>
    </cfRule>
  </conditionalFormatting>
  <conditionalFormatting sqref="M275">
    <cfRule type="expression" dxfId="83" priority="84" stopIfTrue="1">
      <formula>AND(NOT(LEFT(I22,3) ="高知県"), K275="○", M275&lt;&gt;"○")</formula>
    </cfRule>
  </conditionalFormatting>
  <conditionalFormatting sqref="K276:L276">
    <cfRule type="expression" dxfId="82" priority="83" stopIfTrue="1">
      <formula>希望&lt;&gt;0</formula>
    </cfRule>
  </conditionalFormatting>
  <conditionalFormatting sqref="M276">
    <cfRule type="expression" dxfId="81" priority="82" stopIfTrue="1">
      <formula>AND(NOT(LEFT(I22,3) ="高知県"), K276="○", M276&lt;&gt;"○")</formula>
    </cfRule>
  </conditionalFormatting>
  <conditionalFormatting sqref="K277:L277">
    <cfRule type="expression" dxfId="80" priority="81" stopIfTrue="1">
      <formula>希望&lt;&gt;0</formula>
    </cfRule>
  </conditionalFormatting>
  <conditionalFormatting sqref="M277">
    <cfRule type="expression" dxfId="79" priority="80" stopIfTrue="1">
      <formula>AND(NOT(LEFT(I22,3) ="高知県"), K277="○", M277&lt;&gt;"○")</formula>
    </cfRule>
  </conditionalFormatting>
  <conditionalFormatting sqref="K278:L278">
    <cfRule type="expression" dxfId="78" priority="79" stopIfTrue="1">
      <formula>希望&lt;&gt;0</formula>
    </cfRule>
  </conditionalFormatting>
  <conditionalFormatting sqref="M278">
    <cfRule type="expression" dxfId="77" priority="78" stopIfTrue="1">
      <formula>AND(NOT(LEFT(I22,3) ="高知県"), K278="○", M278&lt;&gt;"○")</formula>
    </cfRule>
  </conditionalFormatting>
  <conditionalFormatting sqref="K279:L279">
    <cfRule type="expression" dxfId="76" priority="77" stopIfTrue="1">
      <formula>希望&lt;&gt;0</formula>
    </cfRule>
  </conditionalFormatting>
  <conditionalFormatting sqref="M279">
    <cfRule type="expression" dxfId="75" priority="76" stopIfTrue="1">
      <formula>AND(NOT(LEFT(I22,3) ="高知県"), K279="○", M279&lt;&gt;"○")</formula>
    </cfRule>
  </conditionalFormatting>
  <conditionalFormatting sqref="K280:L280">
    <cfRule type="expression" dxfId="74" priority="75" stopIfTrue="1">
      <formula>希望&lt;&gt;0</formula>
    </cfRule>
  </conditionalFormatting>
  <conditionalFormatting sqref="M280">
    <cfRule type="expression" dxfId="73" priority="74" stopIfTrue="1">
      <formula>AND(NOT(LEFT(I22,3) ="高知県"), K280="○", M280&lt;&gt;"○")</formula>
    </cfRule>
  </conditionalFormatting>
  <conditionalFormatting sqref="K281:L281">
    <cfRule type="expression" dxfId="72" priority="73" stopIfTrue="1">
      <formula>希望&lt;&gt;0</formula>
    </cfRule>
  </conditionalFormatting>
  <conditionalFormatting sqref="M281">
    <cfRule type="expression" dxfId="71" priority="72" stopIfTrue="1">
      <formula>AND(NOT(LEFT(I22,3) ="高知県"), K281="○", M281&lt;&gt;"○")</formula>
    </cfRule>
  </conditionalFormatting>
  <conditionalFormatting sqref="K282:L282">
    <cfRule type="expression" dxfId="70" priority="71" stopIfTrue="1">
      <formula>希望&lt;&gt;0</formula>
    </cfRule>
  </conditionalFormatting>
  <conditionalFormatting sqref="M282">
    <cfRule type="expression" dxfId="69" priority="70" stopIfTrue="1">
      <formula>AND(NOT(LEFT(I22,3) ="高知県"), K282="○", M282&lt;&gt;"○")</formula>
    </cfRule>
  </conditionalFormatting>
  <conditionalFormatting sqref="K283:L283">
    <cfRule type="expression" dxfId="68" priority="69" stopIfTrue="1">
      <formula>希望&lt;&gt;0</formula>
    </cfRule>
  </conditionalFormatting>
  <conditionalFormatting sqref="M283">
    <cfRule type="expression" dxfId="67" priority="68" stopIfTrue="1">
      <formula>AND(NOT(LEFT(I22,3) ="高知県"), K283="○", M283&lt;&gt;"○")</formula>
    </cfRule>
  </conditionalFormatting>
  <conditionalFormatting sqref="K284:L284">
    <cfRule type="expression" dxfId="66" priority="67" stopIfTrue="1">
      <formula>希望&lt;&gt;0</formula>
    </cfRule>
  </conditionalFormatting>
  <conditionalFormatting sqref="M284">
    <cfRule type="expression" dxfId="65" priority="66" stopIfTrue="1">
      <formula>AND(NOT(LEFT(I22,3) ="高知県"), K284="○", M284&lt;&gt;"○")</formula>
    </cfRule>
  </conditionalFormatting>
  <conditionalFormatting sqref="K285:L285">
    <cfRule type="expression" dxfId="64" priority="65" stopIfTrue="1">
      <formula>希望&lt;&gt;0</formula>
    </cfRule>
  </conditionalFormatting>
  <conditionalFormatting sqref="M285">
    <cfRule type="expression" dxfId="63" priority="64" stopIfTrue="1">
      <formula>AND(NOT(LEFT(I22,3) ="高知県"), K285="○", M285&lt;&gt;"○")</formula>
    </cfRule>
  </conditionalFormatting>
  <conditionalFormatting sqref="K286:L286">
    <cfRule type="expression" dxfId="62" priority="63" stopIfTrue="1">
      <formula>希望&lt;&gt;0</formula>
    </cfRule>
  </conditionalFormatting>
  <conditionalFormatting sqref="M286">
    <cfRule type="expression" dxfId="61" priority="62" stopIfTrue="1">
      <formula>AND(NOT(LEFT(I22,3) ="高知県"), K286="○", M286&lt;&gt;"○")</formula>
    </cfRule>
  </conditionalFormatting>
  <conditionalFormatting sqref="K287:L287">
    <cfRule type="expression" dxfId="60" priority="61" stopIfTrue="1">
      <formula>希望&lt;&gt;0</formula>
    </cfRule>
  </conditionalFormatting>
  <conditionalFormatting sqref="M287">
    <cfRule type="expression" dxfId="59" priority="60" stopIfTrue="1">
      <formula>AND(NOT(LEFT(I22,3) ="高知県"), K287="○", M287&lt;&gt;"○")</formula>
    </cfRule>
  </conditionalFormatting>
  <conditionalFormatting sqref="K288:L288">
    <cfRule type="expression" dxfId="58" priority="59" stopIfTrue="1">
      <formula>希望&lt;&gt;0</formula>
    </cfRule>
  </conditionalFormatting>
  <conditionalFormatting sqref="M288">
    <cfRule type="expression" dxfId="57" priority="58" stopIfTrue="1">
      <formula>AND(NOT(LEFT(I22,3) ="高知県"), K288="○", M288&lt;&gt;"○")</formula>
    </cfRule>
  </conditionalFormatting>
  <conditionalFormatting sqref="K289:L289">
    <cfRule type="expression" dxfId="56" priority="57" stopIfTrue="1">
      <formula>希望&lt;&gt;0</formula>
    </cfRule>
  </conditionalFormatting>
  <conditionalFormatting sqref="M289">
    <cfRule type="expression" dxfId="55" priority="56" stopIfTrue="1">
      <formula>AND(NOT(LEFT(I22,3) ="高知県"), K289="○", M289&lt;&gt;"○")</formula>
    </cfRule>
  </conditionalFormatting>
  <conditionalFormatting sqref="K290:L290">
    <cfRule type="expression" dxfId="54" priority="55" stopIfTrue="1">
      <formula>希望&lt;&gt;0</formula>
    </cfRule>
  </conditionalFormatting>
  <conditionalFormatting sqref="M290">
    <cfRule type="expression" dxfId="53" priority="54" stopIfTrue="1">
      <formula>AND(NOT(LEFT(I22,3) ="高知県"), K290="○", M290&lt;&gt;"○")</formula>
    </cfRule>
  </conditionalFormatting>
  <conditionalFormatting sqref="K291:L291">
    <cfRule type="expression" dxfId="52" priority="53" stopIfTrue="1">
      <formula>希望&lt;&gt;0</formula>
    </cfRule>
  </conditionalFormatting>
  <conditionalFormatting sqref="M291">
    <cfRule type="expression" dxfId="51" priority="52" stopIfTrue="1">
      <formula>AND(NOT(LEFT(I22,3) ="高知県"), K291="○", M291&lt;&gt;"○")</formula>
    </cfRule>
  </conditionalFormatting>
  <conditionalFormatting sqref="K292:L292">
    <cfRule type="expression" dxfId="50" priority="51" stopIfTrue="1">
      <formula>希望&lt;&gt;0</formula>
    </cfRule>
  </conditionalFormatting>
  <conditionalFormatting sqref="M292">
    <cfRule type="expression" dxfId="49" priority="50" stopIfTrue="1">
      <formula>AND(NOT(LEFT(I22,3) ="高知県"), K292="○", M292&lt;&gt;"○")</formula>
    </cfRule>
  </conditionalFormatting>
  <conditionalFormatting sqref="K293:L293">
    <cfRule type="expression" dxfId="48" priority="49" stopIfTrue="1">
      <formula>希望&lt;&gt;0</formula>
    </cfRule>
  </conditionalFormatting>
  <conditionalFormatting sqref="M293">
    <cfRule type="expression" dxfId="47" priority="48" stopIfTrue="1">
      <formula>AND(NOT(LEFT(I22,3) ="高知県"), K293="○", M293&lt;&gt;"○")</formula>
    </cfRule>
  </conditionalFormatting>
  <conditionalFormatting sqref="K294:L294">
    <cfRule type="expression" dxfId="46" priority="47" stopIfTrue="1">
      <formula>希望&lt;&gt;0</formula>
    </cfRule>
  </conditionalFormatting>
  <conditionalFormatting sqref="M294">
    <cfRule type="expression" dxfId="45" priority="46" stopIfTrue="1">
      <formula>AND(NOT(LEFT(I22,3) ="高知県"), K294="○", M294&lt;&gt;"○")</formula>
    </cfRule>
  </conditionalFormatting>
  <conditionalFormatting sqref="K295:L295">
    <cfRule type="expression" dxfId="44" priority="45" stopIfTrue="1">
      <formula>希望&lt;&gt;0</formula>
    </cfRule>
  </conditionalFormatting>
  <conditionalFormatting sqref="M295">
    <cfRule type="expression" dxfId="43" priority="44" stopIfTrue="1">
      <formula>AND(NOT(LEFT(I22,3) ="高知県"), K295="○", M295&lt;&gt;"○")</formula>
    </cfRule>
  </conditionalFormatting>
  <conditionalFormatting sqref="K296:L296">
    <cfRule type="expression" dxfId="42" priority="43" stopIfTrue="1">
      <formula>希望&lt;&gt;0</formula>
    </cfRule>
  </conditionalFormatting>
  <conditionalFormatting sqref="M296">
    <cfRule type="expression" dxfId="41" priority="42" stopIfTrue="1">
      <formula>AND(NOT(LEFT(I22,3) ="高知県"), K296="○", M296&lt;&gt;"○")</formula>
    </cfRule>
  </conditionalFormatting>
  <conditionalFormatting sqref="K297:L297">
    <cfRule type="expression" dxfId="40" priority="41" stopIfTrue="1">
      <formula>希望&lt;&gt;0</formula>
    </cfRule>
  </conditionalFormatting>
  <conditionalFormatting sqref="M297">
    <cfRule type="expression" dxfId="39" priority="40" stopIfTrue="1">
      <formula>AND(NOT(LEFT(I22,3) ="高知県"), K297="○", M297&lt;&gt;"○")</formula>
    </cfRule>
  </conditionalFormatting>
  <conditionalFormatting sqref="K298:L298">
    <cfRule type="expression" dxfId="38" priority="39" stopIfTrue="1">
      <formula>希望&lt;&gt;0</formula>
    </cfRule>
  </conditionalFormatting>
  <conditionalFormatting sqref="M298">
    <cfRule type="expression" dxfId="37" priority="38" stopIfTrue="1">
      <formula>AND(NOT(LEFT(I22,3) ="高知県"), K298="○", M298&lt;&gt;"○")</formula>
    </cfRule>
  </conditionalFormatting>
  <conditionalFormatting sqref="K299:L299">
    <cfRule type="expression" dxfId="36" priority="37" stopIfTrue="1">
      <formula>希望&lt;&gt;0</formula>
    </cfRule>
  </conditionalFormatting>
  <conditionalFormatting sqref="M299">
    <cfRule type="expression" dxfId="35" priority="36" stopIfTrue="1">
      <formula>AND(NOT(LEFT(I22,3) ="高知県"), K299="○", M299&lt;&gt;"○")</formula>
    </cfRule>
  </conditionalFormatting>
  <conditionalFormatting sqref="K300:L300">
    <cfRule type="expression" dxfId="34" priority="35" stopIfTrue="1">
      <formula>希望&lt;&gt;0</formula>
    </cfRule>
  </conditionalFormatting>
  <conditionalFormatting sqref="M300">
    <cfRule type="expression" dxfId="33" priority="34" stopIfTrue="1">
      <formula>AND(NOT(LEFT(I22,3) ="高知県"), K300="○", M300&lt;&gt;"○")</formula>
    </cfRule>
  </conditionalFormatting>
  <conditionalFormatting sqref="K301:L301">
    <cfRule type="expression" dxfId="32" priority="33" stopIfTrue="1">
      <formula>希望&lt;&gt;0</formula>
    </cfRule>
  </conditionalFormatting>
  <conditionalFormatting sqref="M301">
    <cfRule type="expression" dxfId="31" priority="32" stopIfTrue="1">
      <formula>AND(NOT(LEFT(I22,3) ="高知県"), K301="○", M301&lt;&gt;"○")</formula>
    </cfRule>
  </conditionalFormatting>
  <conditionalFormatting sqref="K302:L302">
    <cfRule type="expression" dxfId="30" priority="31" stopIfTrue="1">
      <formula>希望&lt;&gt;0</formula>
    </cfRule>
  </conditionalFormatting>
  <conditionalFormatting sqref="M302">
    <cfRule type="expression" dxfId="29" priority="30" stopIfTrue="1">
      <formula>AND(NOT(LEFT(I22,3) ="高知県"), K302="○", M302&lt;&gt;"○")</formula>
    </cfRule>
  </conditionalFormatting>
  <conditionalFormatting sqref="K303:L303">
    <cfRule type="expression" dxfId="28" priority="29" stopIfTrue="1">
      <formula>希望&lt;&gt;0</formula>
    </cfRule>
  </conditionalFormatting>
  <conditionalFormatting sqref="K304:L305">
    <cfRule type="expression" dxfId="27" priority="28" stopIfTrue="1">
      <formula>希望&lt;&gt;0</formula>
    </cfRule>
  </conditionalFormatting>
  <conditionalFormatting sqref="K306:L306">
    <cfRule type="expression" dxfId="26" priority="27" stopIfTrue="1">
      <formula>希望&lt;&gt;0</formula>
    </cfRule>
  </conditionalFormatting>
  <conditionalFormatting sqref="K307:L307">
    <cfRule type="expression" dxfId="25" priority="26" stopIfTrue="1">
      <formula>希望&lt;&gt;0</formula>
    </cfRule>
  </conditionalFormatting>
  <conditionalFormatting sqref="K308:L308">
    <cfRule type="expression" dxfId="24" priority="25" stopIfTrue="1">
      <formula>希望&lt;&gt;0</formula>
    </cfRule>
  </conditionalFormatting>
  <conditionalFormatting sqref="K309:L309">
    <cfRule type="expression" dxfId="23" priority="24" stopIfTrue="1">
      <formula>希望&lt;&gt;0</formula>
    </cfRule>
  </conditionalFormatting>
  <conditionalFormatting sqref="K310:L310">
    <cfRule type="expression" dxfId="22" priority="23" stopIfTrue="1">
      <formula>希望&lt;&gt;0</formula>
    </cfRule>
  </conditionalFormatting>
  <conditionalFormatting sqref="K311:L311">
    <cfRule type="expression" dxfId="21" priority="22" stopIfTrue="1">
      <formula>希望&lt;&gt;0</formula>
    </cfRule>
  </conditionalFormatting>
  <conditionalFormatting sqref="K312:L312">
    <cfRule type="expression" dxfId="20" priority="21" stopIfTrue="1">
      <formula>希望&lt;&gt;0</formula>
    </cfRule>
  </conditionalFormatting>
  <conditionalFormatting sqref="K313:L313">
    <cfRule type="expression" dxfId="19" priority="20" stopIfTrue="1">
      <formula>希望&lt;&gt;0</formula>
    </cfRule>
  </conditionalFormatting>
  <conditionalFormatting sqref="K314:L314">
    <cfRule type="expression" dxfId="18" priority="19" stopIfTrue="1">
      <formula>希望&lt;&gt;0</formula>
    </cfRule>
  </conditionalFormatting>
  <conditionalFormatting sqref="K315:L315">
    <cfRule type="expression" dxfId="17" priority="18" stopIfTrue="1">
      <formula>希望&lt;&gt;0</formula>
    </cfRule>
  </conditionalFormatting>
  <conditionalFormatting sqref="Q260:S262">
    <cfRule type="expression" dxfId="16" priority="17" stopIfTrue="1">
      <formula>AND(COUNTIF(K260:K262,"○")&gt;0, ISBLANK(Q260))</formula>
    </cfRule>
  </conditionalFormatting>
  <conditionalFormatting sqref="T260:Y262">
    <cfRule type="expression" dxfId="15" priority="16" stopIfTrue="1">
      <formula>AND(COUNTIF(K260:K262,"○")&gt;0, ISBLANK(T260))</formula>
    </cfRule>
  </conditionalFormatting>
  <conditionalFormatting sqref="Q263:S265">
    <cfRule type="expression" dxfId="14" priority="15" stopIfTrue="1">
      <formula>AND(COUNTIF(K263:K265,"○")&gt;0, ISBLANK(Q263))</formula>
    </cfRule>
  </conditionalFormatting>
  <conditionalFormatting sqref="T263:Y265">
    <cfRule type="expression" dxfId="13" priority="14" stopIfTrue="1">
      <formula>AND(COUNTIF(K263:K265,"○")&gt;0, ISBLANK(T263))</formula>
    </cfRule>
  </conditionalFormatting>
  <conditionalFormatting sqref="Q273:S293">
    <cfRule type="expression" dxfId="12" priority="13" stopIfTrue="1">
      <formula>AND(NOT(LEFT(I22,3) ="高知県"),ISBLANK(Q273), COUNTIF(K273:K293,"○")&gt;0)</formula>
    </cfRule>
  </conditionalFormatting>
  <conditionalFormatting sqref="T273:Y293">
    <cfRule type="expression" dxfId="11" priority="12" stopIfTrue="1">
      <formula>AND(NOT(LEFT(I22,3) ="高知県"),ISBLANK(T273), COUNTIF(K273:K293,"○")&gt;0)</formula>
    </cfRule>
  </conditionalFormatting>
  <conditionalFormatting sqref="Q294:S294">
    <cfRule type="expression" dxfId="10" priority="11" stopIfTrue="1">
      <formula>AND(NOT(LEFT(I22,3) ="高知県"),ISBLANK(Q294), NOT(ISBLANK(K294)))</formula>
    </cfRule>
  </conditionalFormatting>
  <conditionalFormatting sqref="T294:Y294">
    <cfRule type="expression" dxfId="9" priority="10" stopIfTrue="1">
      <formula>AND(NOT(LEFT(I22,3) ="高知県"),ISBLANK(T294), NOT(ISBLANK(K294)))</formula>
    </cfRule>
  </conditionalFormatting>
  <conditionalFormatting sqref="Q295:S302">
    <cfRule type="expression" dxfId="8" priority="9" stopIfTrue="1">
      <formula>AND(NOT(LEFT(I22,3) ="高知県"),ISBLANK(Q295), COUNTIF(K295:K302,"○")&gt;0)</formula>
    </cfRule>
  </conditionalFormatting>
  <conditionalFormatting sqref="T295:Y302">
    <cfRule type="expression" dxfId="7" priority="8" stopIfTrue="1">
      <formula>AND(NOT(LEFT(I22,3) ="高知県"),ISBLANK(T295), COUNTIF(K295:K302,"○")&gt;0)</formula>
    </cfRule>
  </conditionalFormatting>
  <conditionalFormatting sqref="Q303:S303">
    <cfRule type="expression" dxfId="6" priority="7" stopIfTrue="1">
      <formula>AND(K303="○", ISBLANK(Q303))</formula>
    </cfRule>
  </conditionalFormatting>
  <conditionalFormatting sqref="T303:Y303">
    <cfRule type="expression" dxfId="5" priority="6" stopIfTrue="1">
      <formula>AND(K303="○", ISBLANK(T303))</formula>
    </cfRule>
  </conditionalFormatting>
  <conditionalFormatting sqref="Q304:S304">
    <cfRule type="expression" dxfId="4" priority="5" stopIfTrue="1">
      <formula>AND(K304="○", AND(ISBLANK(Q304), ISBLANK(Q305)))</formula>
    </cfRule>
  </conditionalFormatting>
  <conditionalFormatting sqref="T304:Y304">
    <cfRule type="expression" dxfId="3" priority="4" stopIfTrue="1">
      <formula>AND(K304="○", ISBLANK(T304), OR(AND(ISBLANK(Q304), ISBLANK(Q305)), NOT(ISBLANK(Q304))))</formula>
    </cfRule>
  </conditionalFormatting>
  <conditionalFormatting sqref="Q305:S305">
    <cfRule type="expression" dxfId="2" priority="3" stopIfTrue="1">
      <formula>AND(K304="○", AND(ISBLANK(Q304), ISBLANK(Q305)))</formula>
    </cfRule>
  </conditionalFormatting>
  <conditionalFormatting sqref="T305:Y305">
    <cfRule type="expression" dxfId="1" priority="2" stopIfTrue="1">
      <formula>AND(K304="○", ISBLANK(T305), OR(AND(ISBLANK(Q304), ISBLANK(Q305)), NOT(ISBLANK(Q305))))</formula>
    </cfRule>
  </conditionalFormatting>
  <conditionalFormatting sqref="E329:Y329">
    <cfRule type="expression" dxfId="0" priority="1" stopIfTrue="1">
      <formula>AND(K315="○", ISBLANK(E329))</formula>
    </cfRule>
  </conditionalFormatting>
  <dataValidations count="274">
    <dataValidation type="whole" imeMode="halfAlpha" allowBlank="1" showInputMessage="1" showErrorMessage="1" error="7桁の数字を入力してください" sqref="I20:M20" xr:uid="{5C031A9C-9E05-4B0F-B817-5A7F0F950FFA}">
      <formula1>0</formula1>
      <formula2>9999999</formula2>
    </dataValidation>
    <dataValidation errorStyle="warning" imeMode="hiragana" allowBlank="1" showInputMessage="1" showErrorMessage="1" sqref="I22:Y22" xr:uid="{AC51661E-25CF-4BE2-96C1-3706C4D8E049}"/>
    <dataValidation errorStyle="warning" imeMode="fullKatakana" allowBlank="1" showInputMessage="1" showErrorMessage="1" sqref="I24:Y24" xr:uid="{16209478-55FE-4A1A-B98D-BF8F486ACA5E}"/>
    <dataValidation errorStyle="warning" imeMode="hiragana" allowBlank="1" showInputMessage="1" showErrorMessage="1" sqref="I26:Y26" xr:uid="{0A2EFCDE-DE8D-4041-BBC0-7E4990FEA9F0}"/>
    <dataValidation errorStyle="warning" imeMode="hiragana" allowBlank="1" showInputMessage="1" showErrorMessage="1" sqref="I28:Y28" xr:uid="{C0595ECC-C602-46F3-B7F9-5A413BD4A7C8}"/>
    <dataValidation errorStyle="warning" imeMode="fullKatakana" allowBlank="1" showInputMessage="1" showErrorMessage="1" sqref="I30:Y30" xr:uid="{730DE545-68CC-48A4-B169-6464E9CFA8D2}"/>
    <dataValidation errorStyle="warning" imeMode="hiragana" allowBlank="1" showInputMessage="1" showErrorMessage="1" sqref="I32:Y32" xr:uid="{551F3F39-D35E-4018-A6F3-035B2C2965DC}"/>
    <dataValidation errorStyle="warning" imeMode="halfAlpha" allowBlank="1" showInputMessage="1" showErrorMessage="1" sqref="I34:M34" xr:uid="{BB21EC30-A52C-46C4-BB38-E4BE36FF4768}"/>
    <dataValidation errorStyle="warning" imeMode="halfAlpha" allowBlank="1" showInputMessage="1" showErrorMessage="1" sqref="I36:M36" xr:uid="{689FFBAA-0B77-4F2D-899A-0221E2CE9092}"/>
    <dataValidation errorStyle="warning" imeMode="halfAlpha" allowBlank="1" showInputMessage="1" showErrorMessage="1" sqref="I38:Y38" xr:uid="{5781B725-5F84-47CC-80F6-76C0140188FC}"/>
    <dataValidation type="list" imeMode="halfAlpha" allowBlank="1" showInputMessage="1" showErrorMessage="1" error="リストから選択してください" sqref="I40:M40" xr:uid="{CB899BAA-FF0E-464D-9353-DA42AA82C38A}">
      <formula1>"一致する,一致しない"</formula1>
    </dataValidation>
    <dataValidation type="list" imeMode="halfAlpha" allowBlank="1" showInputMessage="1" showErrorMessage="1" error="リストから選択してください" sqref="I63:M63" xr:uid="{29D1361E-1F87-4BD3-A1ED-EA4221DF6D67}">
      <formula1>"しない,する"</formula1>
    </dataValidation>
    <dataValidation type="whole" imeMode="halfAlpha" allowBlank="1" showInputMessage="1" showErrorMessage="1" error="7桁の数字を入力してください" sqref="I69:M69" xr:uid="{75291646-EEB6-4491-A9CA-FFF49EF73C50}">
      <formula1>0</formula1>
      <formula2>9999999</formula2>
    </dataValidation>
    <dataValidation errorStyle="warning" imeMode="hiragana" allowBlank="1" showInputMessage="1" showErrorMessage="1" sqref="I71:Y71" xr:uid="{173CFC7F-DB6D-4EF8-BD75-24FB7E9DE90B}"/>
    <dataValidation errorStyle="warning" imeMode="fullKatakana" allowBlank="1" showInputMessage="1" showErrorMessage="1" sqref="I73:Y73" xr:uid="{56791AA0-483A-4C1F-8A03-164ECB5E57BF}"/>
    <dataValidation errorStyle="warning" imeMode="hiragana" allowBlank="1" showInputMessage="1" showErrorMessage="1" sqref="I75:Y75" xr:uid="{E65CA9FA-453F-4E0A-8A87-1FE46BA277D7}"/>
    <dataValidation errorStyle="warning" imeMode="hiragana" allowBlank="1" showInputMessage="1" showErrorMessage="1" sqref="I77:Y77" xr:uid="{2C720F5B-CABB-4783-B56D-3D42AA5701DD}"/>
    <dataValidation errorStyle="warning" imeMode="fullKatakana" allowBlank="1" showInputMessage="1" showErrorMessage="1" sqref="I79:Y79" xr:uid="{7572A4E7-F726-4664-99E3-65667B590455}"/>
    <dataValidation errorStyle="warning" imeMode="hiragana" allowBlank="1" showInputMessage="1" showErrorMessage="1" sqref="I81:Y81" xr:uid="{D965A4EE-AB15-4D10-9796-18644D4A3930}"/>
    <dataValidation errorStyle="warning" imeMode="halfAlpha" allowBlank="1" showInputMessage="1" showErrorMessage="1" sqref="I83:M83" xr:uid="{B9E6C1E7-8E5F-4A44-9885-0BC071DF6773}"/>
    <dataValidation errorStyle="warning" imeMode="halfAlpha" allowBlank="1" showInputMessage="1" showErrorMessage="1" sqref="I85:M85" xr:uid="{FC4F1689-3BDB-40EC-968D-C84B32772BE1}"/>
    <dataValidation errorStyle="warning" imeMode="halfAlpha" allowBlank="1" showInputMessage="1" showErrorMessage="1" sqref="I87:Y87" xr:uid="{0B8F3F0C-32AB-4C03-BA6B-E415000E0577}"/>
    <dataValidation errorStyle="warning" imeMode="hiragana" allowBlank="1" showInputMessage="1" showErrorMessage="1" sqref="I112:Y112" xr:uid="{D377DA37-DF34-429E-81D0-AEE61ACB0B36}"/>
    <dataValidation errorStyle="warning" imeMode="fullKatakana" allowBlank="1" showInputMessage="1" showErrorMessage="1" sqref="I114:Y114" xr:uid="{48A26234-8A5D-4D38-B2A1-30388ED47829}"/>
    <dataValidation errorStyle="warning" imeMode="hiragana" allowBlank="1" showInputMessage="1" showErrorMessage="1" sqref="I116:Y116" xr:uid="{5EF07CDC-B8C0-4049-B480-B2DA521289B3}"/>
    <dataValidation errorStyle="warning" imeMode="halfAlpha" allowBlank="1" showInputMessage="1" showErrorMessage="1" sqref="I118:M118" xr:uid="{D4360671-BFF2-4CBD-8D22-181EC6EB0A34}"/>
    <dataValidation errorStyle="warning" imeMode="halfAlpha" allowBlank="1" showInputMessage="1" showErrorMessage="1" sqref="I120:M120" xr:uid="{9FCEC94A-79A6-4313-81B0-6726DC237C40}"/>
    <dataValidation errorStyle="warning" imeMode="halfAlpha" allowBlank="1" showInputMessage="1" showErrorMessage="1" sqref="I122:Y122" xr:uid="{A38F7CC3-1166-42DE-9E2F-C4C812FCA66A}"/>
    <dataValidation type="list" imeMode="halfAlpha" allowBlank="1" showInputMessage="1" showErrorMessage="1" error="リストから選択してください" sqref="I149:M149" xr:uid="{D06C5F20-FCE4-436F-BA28-133191588C7A}">
      <formula1>"しない,する"</formula1>
    </dataValidation>
    <dataValidation type="whole" imeMode="halfAlpha" allowBlank="1" showInputMessage="1" showErrorMessage="1" error="7桁の数字を入力してください" sqref="I151:M151" xr:uid="{7F2A3F0F-0A34-4EC1-9492-1A1D0A4244D1}">
      <formula1>0</formula1>
      <formula2>9999999</formula2>
    </dataValidation>
    <dataValidation errorStyle="warning" imeMode="hiragana" allowBlank="1" showInputMessage="1" showErrorMessage="1" sqref="I153:Y153" xr:uid="{BBFCBE84-B047-4AB8-89D2-997837AB16C1}"/>
    <dataValidation errorStyle="warning" imeMode="fullKatakana" allowBlank="1" showInputMessage="1" showErrorMessage="1" sqref="I155:Y155" xr:uid="{27891B90-E038-46EB-9637-DDBDE578A4CE}"/>
    <dataValidation errorStyle="warning" imeMode="hiragana" allowBlank="1" showInputMessage="1" showErrorMessage="1" sqref="I157:Y157" xr:uid="{0A0CC7AF-46ED-473D-A99B-DE745547EDA6}"/>
    <dataValidation errorStyle="warning" imeMode="halfAlpha" allowBlank="1" showInputMessage="1" showErrorMessage="1" sqref="I159:M159" xr:uid="{137BCA33-DAE6-4D7E-B14B-B517030A0C2E}"/>
    <dataValidation errorStyle="warning" imeMode="halfAlpha" allowBlank="1" showInputMessage="1" showErrorMessage="1" sqref="I161:M161" xr:uid="{BB1BCEE2-AFFE-4F73-9B93-97D86BBAE2A0}"/>
    <dataValidation type="whole" imeMode="halfAlpha" allowBlank="1" showInputMessage="1" showErrorMessage="1" error="有効な数字を入力してください。10兆円以上になる場合は、9,999,999,999と入力してください" sqref="I169:M169" xr:uid="{1E622DDE-AD7A-4484-BC2C-400135804800}">
      <formula1>-9999999999</formula1>
      <formula2>9999999999</formula2>
    </dataValidation>
    <dataValidation errorStyle="warning" imeMode="hiragana" allowBlank="1" showInputMessage="1" showErrorMessage="1" sqref="I171:M171" xr:uid="{E71A85C0-4DEF-40C4-88C6-194318DEFF16}"/>
    <dataValidation type="date" imeMode="halfAlpha" allowBlank="1" showInputMessage="1" showErrorMessage="1" error="有効な日付を入力してください" sqref="I173:M173" xr:uid="{0FDF096C-3570-4AAD-B20E-A2A84BB0B217}">
      <formula1>92</formula1>
      <formula2>73415</formula2>
    </dataValidation>
    <dataValidation type="date" imeMode="halfAlpha" allowBlank="1" showInputMessage="1" showErrorMessage="1" error="有効な日付を入力してください" sqref="O173:Q173" xr:uid="{20FD44EC-DD41-40E9-B209-2114CD275441}">
      <formula1>92</formula1>
      <formula2>73415</formula2>
    </dataValidation>
    <dataValidation type="date" imeMode="halfAlpha" allowBlank="1" showInputMessage="1" showErrorMessage="1" error="有効な日付を入力してください" sqref="I175:M175" xr:uid="{70E1C9D6-3919-4675-BA71-2389C2EF3D75}">
      <formula1>92</formula1>
      <formula2>73415</formula2>
    </dataValidation>
    <dataValidation type="whole" imeMode="halfAlpha" allowBlank="1" showInputMessage="1" showErrorMessage="1" error="有効な数字を入力してください" sqref="I177:M177" xr:uid="{501C3ECF-D6B9-420F-854E-638007BE5CE2}">
      <formula1>0</formula1>
      <formula2>9999999999</formula2>
    </dataValidation>
    <dataValidation type="whole" imeMode="halfAlpha" allowBlank="1" showInputMessage="1" showErrorMessage="1" error="有効な数字を入力してください" sqref="I179:M179" xr:uid="{C1749740-7454-4837-BBAE-CB5D7130F077}">
      <formula1>0</formula1>
      <formula2>9999999999</formula2>
    </dataValidation>
    <dataValidation type="list" imeMode="halfAlpha" allowBlank="1" showInputMessage="1" showErrorMessage="1" error="リストから選択してください" sqref="I181:M181" xr:uid="{74BE9C94-5EF5-4542-974E-3C1F5BAA08C0}">
      <formula1>"課税,免税"</formula1>
    </dataValidation>
    <dataValidation type="date" imeMode="halfAlpha" allowBlank="1" showInputMessage="1" showErrorMessage="1" error="有効な日付を入力してください" sqref="I189:M189" xr:uid="{934FDFCC-313B-4019-89C8-920A28EB4B01}">
      <formula1>92</formula1>
      <formula2>73415</formula2>
    </dataValidation>
    <dataValidation type="date" imeMode="halfAlpha" allowBlank="1" showInputMessage="1" showErrorMessage="1" error="有効な日付を入力してください" sqref="O189:Q189" xr:uid="{45C063F1-0C18-45AA-AF24-CCDF70A2704D}">
      <formula1>92</formula1>
      <formula2>73415</formula2>
    </dataValidation>
    <dataValidation type="date" imeMode="halfAlpha" allowBlank="1" showInputMessage="1" showErrorMessage="1" error="有効な日付を入力してください" sqref="I191:M191" xr:uid="{8F6CB8DF-F294-4711-A79C-1AE5EB3456A8}">
      <formula1>92</formula1>
      <formula2>73415</formula2>
    </dataValidation>
    <dataValidation type="date" imeMode="halfAlpha" allowBlank="1" showInputMessage="1" showErrorMessage="1" error="有効な日付を入力してください" sqref="O191:Q191" xr:uid="{35369F18-D910-4012-A8F4-FC3BDEB6BAD4}">
      <formula1>92</formula1>
      <formula2>73415</formula2>
    </dataValidation>
    <dataValidation type="whole" imeMode="halfAlpha" allowBlank="1" showInputMessage="1" showErrorMessage="1" error="有効な数字を入力してください。10兆円以上になる場合は、9,999,999,999と入力してください" sqref="K195:O195" xr:uid="{D8724C36-7924-4D61-B818-7B57459B9EF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5:S195" xr:uid="{4610FBC6-7DC6-4298-9860-4D1BCF59CEB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5:Y195" xr:uid="{D592CF5C-3D45-4050-90D4-4B4018B2F59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6:O196" xr:uid="{04415D4B-FC9D-4DD9-A66F-9242BFCE2532}">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6:S196" xr:uid="{B7E15865-26B4-40D2-B137-183A99DD86AC}">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6:Y196" xr:uid="{49C84C0B-D2CA-459A-BCF2-5E35E6717FB8}">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7:O197" xr:uid="{DEFDBB1A-8CAE-47D6-8A83-687A6A1F6E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7:S197" xr:uid="{ACD0E2AE-64F1-453C-8326-43B9A7FFEF9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7:Y197" xr:uid="{057A9496-5CE7-43D2-969F-42EDDD5FFC35}">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8:O198" xr:uid="{827951E5-EEE2-41D8-8520-200495CD9BF9}">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8:S198" xr:uid="{6AFB6245-2C79-4AB1-A272-82AEC47B57F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8:Y198" xr:uid="{9EB546EC-C50E-432D-86D3-2DAC13F102D3}">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199:O199" xr:uid="{A8ED47F3-1798-426C-B40D-940A64CE1F0F}">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199:S199" xr:uid="{7CBD62DF-17A7-462D-B97E-D1D951C5CD30}">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199:Y199" xr:uid="{6D029938-B95E-42BF-B948-A1FD4CBB7AD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00:O200" xr:uid="{A14022C9-F47C-4161-AA8A-E41AFD6C71A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0:S200" xr:uid="{52A2570A-7839-496C-99FC-80FD63FF841D}">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00:Y200" xr:uid="{188089AF-9C55-41D3-B42D-A1160870BFF6}">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K201:O201" xr:uid="{D91EDF64-5C11-4699-8063-7AA967F93117}">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P201:S201" xr:uid="{1BE2641B-C40A-4C04-A0EF-2E32E1B92AE4}">
      <formula1>-9999999999</formula1>
      <formula2>9999999999</formula2>
    </dataValidation>
    <dataValidation type="whole" imeMode="halfAlpha" allowBlank="1" showInputMessage="1" showErrorMessage="1" error="有効な数字を入力してください。10兆円以上になる場合は、9,999,999,999と入力してください" sqref="T201:Y201" xr:uid="{1AA756A1-8B22-4A50-A7C6-F12A1F59BA26}">
      <formula1>-9999999999</formula1>
      <formula2>9999999999</formula2>
    </dataValidation>
    <dataValidation type="whole" imeMode="halfAlpha" allowBlank="1" showInputMessage="1" showErrorMessage="1" error="有効な数字を入力してください" sqref="L211:N211" xr:uid="{1CA185A1-9C65-43B4-A62C-E2A3E1E37723}">
      <formula1>0</formula1>
      <formula2>9999999999</formula2>
    </dataValidation>
    <dataValidation type="whole" imeMode="halfAlpha" allowBlank="1" showInputMessage="1" showErrorMessage="1" error="有効な数字を入力してください" sqref="L212:N212" xr:uid="{DCFDAEB0-168F-400C-84A1-604CE7FDCE29}">
      <formula1>0</formula1>
      <formula2>9999999999</formula2>
    </dataValidation>
    <dataValidation type="whole" imeMode="halfAlpha" allowBlank="1" showInputMessage="1" showErrorMessage="1" error="有効な数字を入力してください" sqref="L213:N213" xr:uid="{5D0B572C-8888-411D-8AD6-EE6BD4256B47}">
      <formula1>0</formula1>
      <formula2>9999999999</formula2>
    </dataValidation>
    <dataValidation type="whole" imeMode="halfAlpha" allowBlank="1" showInputMessage="1" showErrorMessage="1" error="有効な数字を入力してください" sqref="L214:N214" xr:uid="{571AA084-7BBC-4DF1-8743-E35E85968F7D}">
      <formula1>0</formula1>
      <formula2>9999999999</formula2>
    </dataValidation>
    <dataValidation type="whole" imeMode="halfAlpha" allowBlank="1" showInputMessage="1" showErrorMessage="1" error="有効な数字を入力してください" sqref="L215:N215" xr:uid="{F11BFA30-D55B-4AAB-8A2C-C336855DD490}">
      <formula1>0</formula1>
      <formula2>9999999999</formula2>
    </dataValidation>
    <dataValidation type="whole" imeMode="halfAlpha" allowBlank="1" showInputMessage="1" showErrorMessage="1" error="有効な数字を入力してください" sqref="L216:N216" xr:uid="{34278BA8-2B8C-4DBD-A6C1-CC91A5A19723}">
      <formula1>0</formula1>
      <formula2>9999999999</formula2>
    </dataValidation>
    <dataValidation type="whole" imeMode="halfAlpha" allowBlank="1" showInputMessage="1" showErrorMessage="1" error="有効な数字を入力してください" sqref="L217:N217" xr:uid="{500E7AD9-D40B-4BDB-AB85-A365D4073FF4}">
      <formula1>0</formula1>
      <formula2>9999999999</formula2>
    </dataValidation>
    <dataValidation type="whole" imeMode="halfAlpha" allowBlank="1" showInputMessage="1" showErrorMessage="1" error="有効な数字を入力してください" sqref="L218:N218" xr:uid="{F121566D-E04F-4095-82D1-6ED182518995}">
      <formula1>0</formula1>
      <formula2>9999999999</formula2>
    </dataValidation>
    <dataValidation type="whole" imeMode="halfAlpha" allowBlank="1" showInputMessage="1" showErrorMessage="1" error="有効な数字を入力してください" sqref="L219:N219" xr:uid="{B6B0A23B-924C-46FD-B4CA-5880975A4C5C}">
      <formula1>0</formula1>
      <formula2>9999999999</formula2>
    </dataValidation>
    <dataValidation type="whole" imeMode="halfAlpha" allowBlank="1" showInputMessage="1" showErrorMessage="1" error="有効な数字を入力してください" sqref="L220:N220" xr:uid="{E32515B8-B608-4561-8558-221936E34506}">
      <formula1>0</formula1>
      <formula2>9999999999</formula2>
    </dataValidation>
    <dataValidation type="whole" imeMode="halfAlpha" allowBlank="1" showInputMessage="1" showErrorMessage="1" error="有効な数字を入力してください" sqref="L221:N221" xr:uid="{8A60C390-8BAB-48EB-BE30-924869F1C7EC}">
      <formula1>0</formula1>
      <formula2>9999999999</formula2>
    </dataValidation>
    <dataValidation type="whole" imeMode="halfAlpha" allowBlank="1" showInputMessage="1" showErrorMessage="1" error="有効な数字を入力してください" sqref="L222:N222" xr:uid="{DB587276-D36D-4CE7-B849-B07217904F72}">
      <formula1>0</formula1>
      <formula2>9999999999</formula2>
    </dataValidation>
    <dataValidation type="whole" imeMode="halfAlpha" allowBlank="1" showInputMessage="1" showErrorMessage="1" error="有効な数字を入力してください" sqref="L223:N223" xr:uid="{943C591A-7E27-4A7D-864D-5ADFC21DA979}">
      <formula1>0</formula1>
      <formula2>9999999999</formula2>
    </dataValidation>
    <dataValidation type="whole" imeMode="halfAlpha" allowBlank="1" showInputMessage="1" showErrorMessage="1" error="有効な数字を入力してください" sqref="L224:N224" xr:uid="{963A8199-21A5-4C78-83FC-788C28BF6F23}">
      <formula1>0</formula1>
      <formula2>9999999999</formula2>
    </dataValidation>
    <dataValidation type="whole" imeMode="halfAlpha" allowBlank="1" showInputMessage="1" showErrorMessage="1" error="有効な数字を入力してください" sqref="L225:N225" xr:uid="{870647F6-6474-44CF-9BF9-4A2DE3D941DC}">
      <formula1>0</formula1>
      <formula2>9999999999</formula2>
    </dataValidation>
    <dataValidation type="whole" imeMode="halfAlpha" allowBlank="1" showInputMessage="1" showErrorMessage="1" error="有効な数字を入力してください" sqref="L226:N226" xr:uid="{70976A43-FB05-4318-8C61-112FD14083CF}">
      <formula1>0</formula1>
      <formula2>9999999999</formula2>
    </dataValidation>
    <dataValidation type="whole" imeMode="halfAlpha" allowBlank="1" showInputMessage="1" showErrorMessage="1" error="有効な数字を入力してください" sqref="L227:N227" xr:uid="{B4FD2232-46F2-4136-A54F-D78185CF1F50}">
      <formula1>0</formula1>
      <formula2>9999999999</formula2>
    </dataValidation>
    <dataValidation type="whole" imeMode="halfAlpha" allowBlank="1" showInputMessage="1" showErrorMessage="1" error="有効な数字を入力してください" sqref="L228:N228" xr:uid="{74BAB323-3F61-427A-B6D0-1E0AA5225ED7}">
      <formula1>0</formula1>
      <formula2>9999999999</formula2>
    </dataValidation>
    <dataValidation type="whole" imeMode="halfAlpha" allowBlank="1" showInputMessage="1" showErrorMessage="1" error="有効な数字を入力してください" sqref="L229:N229" xr:uid="{AF6A483E-A8CC-4CB2-AEEC-D4BD1E6EC5CF}">
      <formula1>0</formula1>
      <formula2>9999999999</formula2>
    </dataValidation>
    <dataValidation type="whole" imeMode="halfAlpha" allowBlank="1" showInputMessage="1" showErrorMessage="1" error="有効な数字を入力してください" sqref="L230:N230" xr:uid="{AE922A5A-2300-4745-9E7D-89B744FEFFD1}">
      <formula1>0</formula1>
      <formula2>9999999999</formula2>
    </dataValidation>
    <dataValidation type="whole" imeMode="halfAlpha" allowBlank="1" showInputMessage="1" showErrorMessage="1" error="有効な数字を入力してください" sqref="L231:N231" xr:uid="{8F1BACB4-E3C5-4DB4-B810-FB4972F6025C}">
      <formula1>0</formula1>
      <formula2>9999999999</formula2>
    </dataValidation>
    <dataValidation type="whole" imeMode="halfAlpha" allowBlank="1" showInputMessage="1" showErrorMessage="1" error="有効な数字を入力してください" sqref="L232:N232" xr:uid="{DB62EFEB-7578-4590-94BF-9A3ED51662BA}">
      <formula1>0</formula1>
      <formula2>9999999999</formula2>
    </dataValidation>
    <dataValidation type="whole" imeMode="halfAlpha" allowBlank="1" showInputMessage="1" showErrorMessage="1" error="有効な数字を入力してください" sqref="L233:N233" xr:uid="{5203269A-4E14-42F8-937D-047BC8EDEB80}">
      <formula1>0</formula1>
      <formula2>9999999999</formula2>
    </dataValidation>
    <dataValidation type="whole" imeMode="halfAlpha" allowBlank="1" showInputMessage="1" showErrorMessage="1" error="有効な数字を入力してください" sqref="L234:N234" xr:uid="{0ACDF2D4-7A52-4FBB-B333-61D5BF66EB15}">
      <formula1>0</formula1>
      <formula2>9999999999</formula2>
    </dataValidation>
    <dataValidation type="whole" imeMode="halfAlpha" allowBlank="1" showInputMessage="1" showErrorMessage="1" error="有効な数字を入力してください" sqref="L235:N235" xr:uid="{4CB3947B-9306-4777-A42C-459EB5F402DD}">
      <formula1>0</formula1>
      <formula2>9999999999</formula2>
    </dataValidation>
    <dataValidation type="whole" imeMode="halfAlpha" allowBlank="1" showInputMessage="1" showErrorMessage="1" error="有効な数字を入力してください" sqref="L236:N236" xr:uid="{5C422EA6-6761-47C0-85E3-622969DBC751}">
      <formula1>0</formula1>
      <formula2>9999999999</formula2>
    </dataValidation>
    <dataValidation type="whole" imeMode="halfAlpha" allowBlank="1" showInputMessage="1" showErrorMessage="1" error="有効な数字を入力してください" sqref="L237:N237" xr:uid="{464953EC-D420-4B98-AD23-44DD6B320CCC}">
      <formula1>0</formula1>
      <formula2>9999999999</formula2>
    </dataValidation>
    <dataValidation type="whole" imeMode="halfAlpha" allowBlank="1" showInputMessage="1" showErrorMessage="1" error="有効な数字を入力してください" sqref="L238:N238" xr:uid="{4973F1ED-44E5-4987-A79E-D94ADB406700}">
      <formula1>0</formula1>
      <formula2>9999999999</formula2>
    </dataValidation>
    <dataValidation type="whole" imeMode="halfAlpha" allowBlank="1" showInputMessage="1" showErrorMessage="1" error="有効な数字を入力してください" sqref="L239:N239" xr:uid="{DDAD4231-AE64-4232-8599-B822696875CB}">
      <formula1>0</formula1>
      <formula2>9999999999</formula2>
    </dataValidation>
    <dataValidation type="whole" imeMode="halfAlpha" allowBlank="1" showInputMessage="1" showErrorMessage="1" error="有効な数字を入力してください" sqref="L240:N240" xr:uid="{4B5F80CA-78AA-4886-8000-4C670F9AC759}">
      <formula1>0</formula1>
      <formula2>9999999999</formula2>
    </dataValidation>
    <dataValidation type="whole" imeMode="halfAlpha" allowBlank="1" showInputMessage="1" showErrorMessage="1" error="有効な数字を入力してください" sqref="L241:N241" xr:uid="{9B3C9B0F-548E-47DE-AD5A-99F092416ACB}">
      <formula1>0</formula1>
      <formula2>9999999999</formula2>
    </dataValidation>
    <dataValidation type="whole" imeMode="halfAlpha" allowBlank="1" showInputMessage="1" showErrorMessage="1" error="有効な数字を入力してください" sqref="L242:N242" xr:uid="{9B6C853E-33F8-4A7E-B091-70AFA5BED425}">
      <formula1>0</formula1>
      <formula2>9999999999</formula2>
    </dataValidation>
    <dataValidation type="whole" imeMode="halfAlpha" allowBlank="1" showInputMessage="1" showErrorMessage="1" error="有効な数字を入力してください" sqref="L243:N243" xr:uid="{A7C6D245-D18F-4161-A2B8-2D03B82B4AEF}">
      <formula1>0</formula1>
      <formula2>9999999999</formula2>
    </dataValidation>
    <dataValidation type="whole" imeMode="halfAlpha" allowBlank="1" showInputMessage="1" showErrorMessage="1" error="有効な数字を入力してください" sqref="L244:N244" xr:uid="{CE1861B8-A87D-4271-8728-24482697DC5F}">
      <formula1>0</formula1>
      <formula2>9999999999</formula2>
    </dataValidation>
    <dataValidation type="whole" imeMode="halfAlpha" allowBlank="1" showInputMessage="1" showErrorMessage="1" error="有効な数字を入力してください" sqref="L245:N245" xr:uid="{C4DCF3EB-9A2E-4074-97F9-8D21A012758F}">
      <formula1>0</formula1>
      <formula2>9999999999</formula2>
    </dataValidation>
    <dataValidation type="whole" imeMode="halfAlpha" allowBlank="1" showInputMessage="1" showErrorMessage="1" error="有効な数字を入力してください" sqref="L246:N246" xr:uid="{FA2B50B8-3FE0-4114-B711-E80844E97634}">
      <formula1>0</formula1>
      <formula2>9999999999</formula2>
    </dataValidation>
    <dataValidation type="whole" imeMode="halfAlpha" allowBlank="1" showInputMessage="1" showErrorMessage="1" error="有効な数字を入力してください" sqref="L247:N247" xr:uid="{D69FB658-E3EB-4287-A3E8-6E754A4378C2}">
      <formula1>0</formula1>
      <formula2>9999999999</formula2>
    </dataValidation>
    <dataValidation type="whole" imeMode="halfAlpha" allowBlank="1" showInputMessage="1" showErrorMessage="1" error="有効な数字を入力してください" sqref="L248:N248" xr:uid="{C8C00248-98FD-46FD-8862-F88F3A7D7834}">
      <formula1>0</formula1>
      <formula2>9999999999</formula2>
    </dataValidation>
    <dataValidation type="whole" imeMode="halfAlpha" allowBlank="1" showInputMessage="1" showErrorMessage="1" error="有効な数字を入力してください" sqref="L249:N249" xr:uid="{028AFF40-9519-4891-8DA6-AC5037E1DE37}">
      <formula1>0</formula1>
      <formula2>9999999999</formula2>
    </dataValidation>
    <dataValidation type="whole" imeMode="halfAlpha" allowBlank="1" showInputMessage="1" showErrorMessage="1" error="有効な数字を入力してください" sqref="V211:X211" xr:uid="{383C0D4E-890A-4B59-A21C-3AF2E5EC64C7}">
      <formula1>0</formula1>
      <formula2>9999999999</formula2>
    </dataValidation>
    <dataValidation type="whole" imeMode="halfAlpha" allowBlank="1" showInputMessage="1" showErrorMessage="1" error="有効な数字を入力してください" sqref="V212:X212" xr:uid="{3DDBF5B4-F6EA-4D79-A0FF-CE303C731A54}">
      <formula1>0</formula1>
      <formula2>9999999999</formula2>
    </dataValidation>
    <dataValidation type="whole" imeMode="halfAlpha" allowBlank="1" showInputMessage="1" showErrorMessage="1" error="有効な数字を入力してください" sqref="V213:X213" xr:uid="{10F0802D-5790-4FB2-8223-8C8394DFE480}">
      <formula1>0</formula1>
      <formula2>9999999999</formula2>
    </dataValidation>
    <dataValidation type="whole" imeMode="halfAlpha" allowBlank="1" showInputMessage="1" showErrorMessage="1" error="有効な数字を入力してください" sqref="V214:X214" xr:uid="{FE0A171B-D858-4940-9B9D-A18AAC479FCD}">
      <formula1>0</formula1>
      <formula2>9999999999</formula2>
    </dataValidation>
    <dataValidation type="whole" imeMode="halfAlpha" allowBlank="1" showInputMessage="1" showErrorMessage="1" error="有効な数字を入力してください" sqref="V215:X215" xr:uid="{6D9BC2AA-B301-4A6A-9073-B33EFF78ED12}">
      <formula1>0</formula1>
      <formula2>9999999999</formula2>
    </dataValidation>
    <dataValidation type="whole" imeMode="halfAlpha" allowBlank="1" showInputMessage="1" showErrorMessage="1" error="有効な数字を入力してください" sqref="V216:X216" xr:uid="{3B27E8FB-78D9-4199-8D00-DEAADCD16BEE}">
      <formula1>0</formula1>
      <formula2>9999999999</formula2>
    </dataValidation>
    <dataValidation type="whole" imeMode="halfAlpha" allowBlank="1" showInputMessage="1" showErrorMessage="1" error="有効な数字を入力してください" sqref="V217:X217" xr:uid="{9E8AB32A-B02B-4C3B-9E9D-8190AC99B32B}">
      <formula1>0</formula1>
      <formula2>9999999999</formula2>
    </dataValidation>
    <dataValidation type="whole" imeMode="halfAlpha" allowBlank="1" showInputMessage="1" showErrorMessage="1" error="有効な数字を入力してください" sqref="V218:X218" xr:uid="{E7B328F6-1511-42B3-B6F5-1688317E0400}">
      <formula1>0</formula1>
      <formula2>9999999999</formula2>
    </dataValidation>
    <dataValidation type="whole" imeMode="halfAlpha" allowBlank="1" showInputMessage="1" showErrorMessage="1" error="有効な数字を入力してください" sqref="V219:X219" xr:uid="{FB2C6952-4311-4D0E-A2A4-FF0538BC2DFF}">
      <formula1>0</formula1>
      <formula2>9999999999</formula2>
    </dataValidation>
    <dataValidation type="whole" imeMode="halfAlpha" allowBlank="1" showInputMessage="1" showErrorMessage="1" error="有効な数字を入力してください" sqref="V220:X220" xr:uid="{F98E1A18-7383-4DFB-804A-C30415D70552}">
      <formula1>0</formula1>
      <formula2>9999999999</formula2>
    </dataValidation>
    <dataValidation type="whole" imeMode="halfAlpha" allowBlank="1" showInputMessage="1" showErrorMessage="1" error="有効な数字を入力してください" sqref="V221:X221" xr:uid="{6F2ACA24-3001-41DE-95BA-9D5C04A93766}">
      <formula1>0</formula1>
      <formula2>9999999999</formula2>
    </dataValidation>
    <dataValidation type="whole" imeMode="halfAlpha" allowBlank="1" showInputMessage="1" showErrorMessage="1" error="有効な数字を入力してください" sqref="V222:X222" xr:uid="{5C044829-62BA-4646-BBD5-63A28CD045CA}">
      <formula1>0</formula1>
      <formula2>9999999999</formula2>
    </dataValidation>
    <dataValidation type="whole" imeMode="halfAlpha" allowBlank="1" showInputMessage="1" showErrorMessage="1" error="有効な数字を入力してください" sqref="V223:X223" xr:uid="{27732B92-CFAE-46BC-BA3A-F5D8075B72DA}">
      <formula1>0</formula1>
      <formula2>9999999999</formula2>
    </dataValidation>
    <dataValidation type="whole" imeMode="halfAlpha" allowBlank="1" showInputMessage="1" showErrorMessage="1" error="有効な数字を入力してください" sqref="V224:X224" xr:uid="{008C6A0E-2980-4D97-8EFC-4AE169475B69}">
      <formula1>0</formula1>
      <formula2>9999999999</formula2>
    </dataValidation>
    <dataValidation type="whole" imeMode="halfAlpha" allowBlank="1" showInputMessage="1" showErrorMessage="1" error="有効な数字を入力してください" sqref="V225:X225" xr:uid="{425DA089-F2B0-4EC8-BC92-A4AA6CC7B681}">
      <formula1>0</formula1>
      <formula2>9999999999</formula2>
    </dataValidation>
    <dataValidation type="whole" imeMode="halfAlpha" allowBlank="1" showInputMessage="1" showErrorMessage="1" error="有効な数字を入力してください" sqref="V226:X226" xr:uid="{07F1C661-A97A-48DB-8E00-0981C5BFF26F}">
      <formula1>0</formula1>
      <formula2>9999999999</formula2>
    </dataValidation>
    <dataValidation type="whole" imeMode="halfAlpha" allowBlank="1" showInputMessage="1" showErrorMessage="1" error="有効な数字を入力してください" sqref="V227:X227" xr:uid="{AB50664F-BE0B-455B-9068-6AA50D5398F0}">
      <formula1>0</formula1>
      <formula2>9999999999</formula2>
    </dataValidation>
    <dataValidation type="whole" imeMode="halfAlpha" allowBlank="1" showInputMessage="1" showErrorMessage="1" error="有効な数字を入力してください" sqref="V228:X228" xr:uid="{48C30C83-8591-4CDC-864D-610C01F74790}">
      <formula1>0</formula1>
      <formula2>9999999999</formula2>
    </dataValidation>
    <dataValidation type="whole" imeMode="halfAlpha" allowBlank="1" showInputMessage="1" showErrorMessage="1" error="有効な数字を入力してください" sqref="V229:X229" xr:uid="{245095E6-18E3-48CB-A85E-150E5643CFDB}">
      <formula1>0</formula1>
      <formula2>9999999999</formula2>
    </dataValidation>
    <dataValidation type="whole" imeMode="halfAlpha" allowBlank="1" showInputMessage="1" showErrorMessage="1" error="有効な数字を入力してください" sqref="V230:X230" xr:uid="{9C86D1C5-8991-4DDF-8955-1DE46FC84891}">
      <formula1>0</formula1>
      <formula2>9999999999</formula2>
    </dataValidation>
    <dataValidation type="whole" imeMode="halfAlpha" allowBlank="1" showInputMessage="1" showErrorMessage="1" error="有効な数字を入力してください" sqref="V231:X231" xr:uid="{2F72E0A5-9D14-4C30-93FA-09D86E521610}">
      <formula1>0</formula1>
      <formula2>9999999999</formula2>
    </dataValidation>
    <dataValidation type="whole" imeMode="halfAlpha" allowBlank="1" showInputMessage="1" showErrorMessage="1" error="有効な数字を入力してください" sqref="V232:X232" xr:uid="{F82CAAF4-3AA7-4390-962F-4F53B55B982B}">
      <formula1>0</formula1>
      <formula2>9999999999</formula2>
    </dataValidation>
    <dataValidation type="whole" imeMode="halfAlpha" allowBlank="1" showInputMessage="1" showErrorMessage="1" error="有効な数字を入力してください" sqref="V233:X233" xr:uid="{F11B9BEF-B83F-40C3-87C2-7797DAE96DF2}">
      <formula1>0</formula1>
      <formula2>9999999999</formula2>
    </dataValidation>
    <dataValidation type="whole" imeMode="halfAlpha" allowBlank="1" showInputMessage="1" showErrorMessage="1" error="有効な数字を入力してください" sqref="V234:X234" xr:uid="{9ABEB257-2C0D-454D-B438-4AFCAA1B4E48}">
      <formula1>0</formula1>
      <formula2>9999999999</formula2>
    </dataValidation>
    <dataValidation type="whole" imeMode="halfAlpha" allowBlank="1" showInputMessage="1" showErrorMessage="1" error="有効な数字を入力してください" sqref="V235:X235" xr:uid="{F088C8BE-F8D8-4FC6-AE40-CB7373FFC0BD}">
      <formula1>0</formula1>
      <formula2>9999999999</formula2>
    </dataValidation>
    <dataValidation type="whole" imeMode="halfAlpha" allowBlank="1" showInputMessage="1" showErrorMessage="1" error="有効な数字を入力してください" sqref="V236:X236" xr:uid="{6005EA01-2248-488B-9F80-5B1BE5AD7103}">
      <formula1>0</formula1>
      <formula2>9999999999</formula2>
    </dataValidation>
    <dataValidation type="whole" imeMode="halfAlpha" allowBlank="1" showInputMessage="1" showErrorMessage="1" error="有効な数字を入力してください" sqref="V237:X237" xr:uid="{77067D50-C984-4FF4-871F-EB2D21DB690E}">
      <formula1>0</formula1>
      <formula2>9999999999</formula2>
    </dataValidation>
    <dataValidation type="whole" imeMode="halfAlpha" allowBlank="1" showInputMessage="1" showErrorMessage="1" error="有効な数字を入力してください" sqref="V238:X238" xr:uid="{BA5AA3F6-505D-413B-B1C5-F9115557B5D4}">
      <formula1>0</formula1>
      <formula2>9999999999</formula2>
    </dataValidation>
    <dataValidation errorStyle="warning" imeMode="hiragana" allowBlank="1" showInputMessage="1" showErrorMessage="1" sqref="Q239:U239" xr:uid="{ECF6B612-84BD-45DA-86F5-CFF3ECA13F66}"/>
    <dataValidation type="whole" imeMode="halfAlpha" allowBlank="1" showInputMessage="1" showErrorMessage="1" error="有効な数字を入力してください" sqref="V239:X239" xr:uid="{D8BA7BEA-B2F4-48AC-9A98-0D47C4659E51}">
      <formula1>0</formula1>
      <formula2>9999999999</formula2>
    </dataValidation>
    <dataValidation errorStyle="warning" imeMode="hiragana" allowBlank="1" showInputMessage="1" showErrorMessage="1" sqref="Q240:U240" xr:uid="{6A702896-15C9-4AFB-A709-F23C8FB97510}"/>
    <dataValidation type="whole" imeMode="halfAlpha" allowBlank="1" showInputMessage="1" showErrorMessage="1" error="有効な数字を入力してください" sqref="V240:X240" xr:uid="{A1585C06-5E62-47E6-8506-248B27EE1CAF}">
      <formula1>0</formula1>
      <formula2>9999999999</formula2>
    </dataValidation>
    <dataValidation errorStyle="warning" imeMode="hiragana" allowBlank="1" showInputMessage="1" showErrorMessage="1" sqref="Q241:U241" xr:uid="{98E9C7DF-5D33-44BA-BF56-BEE365299352}"/>
    <dataValidation type="whole" imeMode="halfAlpha" allowBlank="1" showInputMessage="1" showErrorMessage="1" error="有効な数字を入力してください" sqref="V241:X241" xr:uid="{B11C9308-DDD7-4FD2-B8CB-FB742FA5515E}">
      <formula1>0</formula1>
      <formula2>9999999999</formula2>
    </dataValidation>
    <dataValidation errorStyle="warning" imeMode="hiragana" allowBlank="1" showInputMessage="1" showErrorMessage="1" sqref="Q242:U242" xr:uid="{79AABD31-5CE1-4372-9E91-5D8601879493}"/>
    <dataValidation type="whole" imeMode="halfAlpha" allowBlank="1" showInputMessage="1" showErrorMessage="1" error="有効な数字を入力してください" sqref="V242:X242" xr:uid="{40B4887F-3460-4919-81FC-23ECD5EBF823}">
      <formula1>0</formula1>
      <formula2>9999999999</formula2>
    </dataValidation>
    <dataValidation errorStyle="warning" imeMode="hiragana" allowBlank="1" showInputMessage="1" showErrorMessage="1" sqref="Q243:U243" xr:uid="{414F959C-A79B-4D67-8461-AB02CE03DBA8}"/>
    <dataValidation type="whole" imeMode="halfAlpha" allowBlank="1" showInputMessage="1" showErrorMessage="1" error="有効な数字を入力してください" sqref="V243:X243" xr:uid="{A1E89233-B908-446B-A94D-0D59911D531F}">
      <formula1>0</formula1>
      <formula2>9999999999</formula2>
    </dataValidation>
    <dataValidation type="list" imeMode="halfAlpha" allowBlank="1" showInputMessage="1" showErrorMessage="1" error="リストから選択してください" sqref="K260:L260" xr:uid="{00847F51-202C-4DED-9D03-BA524953ECCA}">
      <formula1>"○,　"</formula1>
    </dataValidation>
    <dataValidation type="list" imeMode="halfAlpha" allowBlank="1" showInputMessage="1" showErrorMessage="1" error="リストから選択してください" sqref="K261:L261" xr:uid="{97A48E73-7293-4AA7-815E-B30EA981ECF5}">
      <formula1>"○,　"</formula1>
    </dataValidation>
    <dataValidation type="list" imeMode="halfAlpha" allowBlank="1" showInputMessage="1" showErrorMessage="1" error="リストから選択してください" sqref="K262:L262" xr:uid="{055E48A2-12D3-4614-8CCF-FB795C833389}">
      <formula1>"○,　"</formula1>
    </dataValidation>
    <dataValidation type="list" imeMode="halfAlpha" allowBlank="1" showInputMessage="1" showErrorMessage="1" error="リストから選択してください" sqref="K263:L263" xr:uid="{49E1119C-772A-4468-B525-E7CEF0CBDFB2}">
      <formula1>"○,　"</formula1>
    </dataValidation>
    <dataValidation type="list" imeMode="halfAlpha" allowBlank="1" showInputMessage="1" showErrorMessage="1" error="リストから選択してください" sqref="K264:L264" xr:uid="{AB825BA2-96D9-4A19-B254-7FC93365B49D}">
      <formula1>"○,　"</formula1>
    </dataValidation>
    <dataValidation type="list" imeMode="halfAlpha" allowBlank="1" showInputMessage="1" showErrorMessage="1" error="リストから選択してください" sqref="K265:L265" xr:uid="{74C0239B-B1FA-4315-B64E-3C1ED793636A}">
      <formula1>"○,　"</formula1>
    </dataValidation>
    <dataValidation type="list" imeMode="halfAlpha" allowBlank="1" showInputMessage="1" showErrorMessage="1" error="リストから選択してください" sqref="K266:L266" xr:uid="{E47CD1C0-CDC7-45E1-8440-E55418BDA4D3}">
      <formula1>"○,　"</formula1>
    </dataValidation>
    <dataValidation type="list" imeMode="halfAlpha" allowBlank="1" showInputMessage="1" showErrorMessage="1" error="リストから選択してください" sqref="K267:L267" xr:uid="{7A5771CF-8CA4-4CD5-A801-965C41764D89}">
      <formula1>"○,　"</formula1>
    </dataValidation>
    <dataValidation type="list" imeMode="halfAlpha" allowBlank="1" showInputMessage="1" showErrorMessage="1" error="リストから選択してください" sqref="K268:L268" xr:uid="{758801AF-0A01-4329-BBD0-E1151F228439}">
      <formula1>"○,　"</formula1>
    </dataValidation>
    <dataValidation type="list" imeMode="halfAlpha" allowBlank="1" showInputMessage="1" showErrorMessage="1" error="リストから選択してください" sqref="K269:L269" xr:uid="{CEF6E1B5-E55C-4813-9536-6628F48CCF48}">
      <formula1>"○,　"</formula1>
    </dataValidation>
    <dataValidation type="list" imeMode="halfAlpha" allowBlank="1" showInputMessage="1" showErrorMessage="1" error="リストから選択してください" sqref="K270:L270" xr:uid="{AEBCF197-B4B3-4D1E-80BD-EBF45B98DAC3}">
      <formula1>"○,　"</formula1>
    </dataValidation>
    <dataValidation type="list" imeMode="halfAlpha" allowBlank="1" showInputMessage="1" showErrorMessage="1" error="リストから選択してください" sqref="K271:L271" xr:uid="{AFE8A3EB-8927-48BB-913E-1389F20DBB5B}">
      <formula1>"○,　"</formula1>
    </dataValidation>
    <dataValidation type="list" imeMode="halfAlpha" allowBlank="1" showInputMessage="1" showErrorMessage="1" error="リストから選択してください" sqref="K272:L272" xr:uid="{BE93E492-0234-4AD3-B32D-299157496088}">
      <formula1>"○,　"</formula1>
    </dataValidation>
    <dataValidation type="list" imeMode="halfAlpha" allowBlank="1" showInputMessage="1" showErrorMessage="1" error="リストから選択してください" sqref="K273:L273" xr:uid="{43DCBD57-1210-4C81-B125-E00FF6EA13B3}">
      <formula1>"○,　"</formula1>
    </dataValidation>
    <dataValidation type="list" imeMode="halfAlpha" allowBlank="1" showInputMessage="1" showErrorMessage="1" error="リストから選択してください" sqref="M273" xr:uid="{DF69FA8D-49C9-478B-8823-1006D93E5611}">
      <formula1>"○,　"</formula1>
    </dataValidation>
    <dataValidation type="list" imeMode="halfAlpha" allowBlank="1" showInputMessage="1" showErrorMessage="1" error="リストから選択してください" sqref="K274:L274" xr:uid="{C9B1A14A-EF64-48AF-B371-D21CB8AEADE0}">
      <formula1>"○,　"</formula1>
    </dataValidation>
    <dataValidation type="list" imeMode="halfAlpha" allowBlank="1" showInputMessage="1" showErrorMessage="1" error="リストから選択してください" sqref="M274" xr:uid="{319000AA-4432-4B62-8C7F-7545703C3BE5}">
      <formula1>"○,　"</formula1>
    </dataValidation>
    <dataValidation type="list" imeMode="halfAlpha" allowBlank="1" showInputMessage="1" showErrorMessage="1" error="リストから選択してください" sqref="K275:L275" xr:uid="{4FA78D8D-B205-4D1D-B962-0A59C9771DAD}">
      <formula1>"○,　"</formula1>
    </dataValidation>
    <dataValidation type="list" imeMode="halfAlpha" allowBlank="1" showInputMessage="1" showErrorMessage="1" error="リストから選択してください" sqref="M275" xr:uid="{3FE6205B-A885-4DD2-91BF-0CA41316A259}">
      <formula1>"○,　"</formula1>
    </dataValidation>
    <dataValidation type="list" imeMode="halfAlpha" allowBlank="1" showInputMessage="1" showErrorMessage="1" error="リストから選択してください" sqref="K276:L276" xr:uid="{F7C8E449-B112-4230-8454-1B2FAE6A5A49}">
      <formula1>"○,　"</formula1>
    </dataValidation>
    <dataValidation type="list" imeMode="halfAlpha" allowBlank="1" showInputMessage="1" showErrorMessage="1" error="リストから選択してください" sqref="M276" xr:uid="{A4B32E08-7036-41A6-9D56-0B9588374B95}">
      <formula1>"○,　"</formula1>
    </dataValidation>
    <dataValidation type="list" imeMode="halfAlpha" allowBlank="1" showInputMessage="1" showErrorMessage="1" error="リストから選択してください" sqref="K277:L277" xr:uid="{4AB4EBC8-B980-4434-9A95-EFE7B96375BE}">
      <formula1>"○,　"</formula1>
    </dataValidation>
    <dataValidation type="list" imeMode="halfAlpha" allowBlank="1" showInputMessage="1" showErrorMessage="1" error="リストから選択してください" sqref="M277" xr:uid="{D0D06B72-5E6A-462A-9165-0E8236B0FA49}">
      <formula1>"○,　"</formula1>
    </dataValidation>
    <dataValidation type="list" imeMode="halfAlpha" allowBlank="1" showInputMessage="1" showErrorMessage="1" error="リストから選択してください" sqref="K278:L278" xr:uid="{922A057F-A058-4CD5-AF36-ACEF0D9E3CEA}">
      <formula1>"○,　"</formula1>
    </dataValidation>
    <dataValidation type="list" imeMode="halfAlpha" allowBlank="1" showInputMessage="1" showErrorMessage="1" error="リストから選択してください" sqref="M278" xr:uid="{29046CFF-C514-4CC0-88F4-80ECFF263358}">
      <formula1>"○,　"</formula1>
    </dataValidation>
    <dataValidation type="list" imeMode="halfAlpha" allowBlank="1" showInputMessage="1" showErrorMessage="1" error="リストから選択してください" sqref="K279:L279" xr:uid="{FF944FDD-B297-4FE0-B33F-1F24B4F361C2}">
      <formula1>"○,　"</formula1>
    </dataValidation>
    <dataValidation type="list" imeMode="halfAlpha" allowBlank="1" showInputMessage="1" showErrorMessage="1" error="リストから選択してください" sqref="M279" xr:uid="{A1F421CF-DFBC-4B06-AAC1-D43EB8C457FC}">
      <formula1>"○,　"</formula1>
    </dataValidation>
    <dataValidation type="list" imeMode="halfAlpha" allowBlank="1" showInputMessage="1" showErrorMessage="1" error="リストから選択してください" sqref="K280:L280" xr:uid="{BF7C4330-3E3B-4945-8E69-3B588039672B}">
      <formula1>"○,　"</formula1>
    </dataValidation>
    <dataValidation type="list" imeMode="halfAlpha" allowBlank="1" showInputMessage="1" showErrorMessage="1" error="リストから選択してください" sqref="M280" xr:uid="{15098AFA-E55F-43ED-AABD-ADCE7BA64EEE}">
      <formula1>"○,　"</formula1>
    </dataValidation>
    <dataValidation type="list" imeMode="halfAlpha" allowBlank="1" showInputMessage="1" showErrorMessage="1" error="リストから選択してください" sqref="K281:L281" xr:uid="{D4682C48-8E59-4032-9F26-0B39AB826BD5}">
      <formula1>"○,　"</formula1>
    </dataValidation>
    <dataValidation type="list" imeMode="halfAlpha" allowBlank="1" showInputMessage="1" showErrorMessage="1" error="リストから選択してください" sqref="M281" xr:uid="{31B619D1-8653-49CA-B421-C2EF254FF755}">
      <formula1>"○,　"</formula1>
    </dataValidation>
    <dataValidation type="list" imeMode="halfAlpha" allowBlank="1" showInputMessage="1" showErrorMessage="1" error="リストから選択してください" sqref="K282:L282" xr:uid="{CD463720-1FE7-4954-BDB9-081FB49DE568}">
      <formula1>"○,　"</formula1>
    </dataValidation>
    <dataValidation type="list" imeMode="halfAlpha" allowBlank="1" showInputMessage="1" showErrorMessage="1" error="リストから選択してください" sqref="M282" xr:uid="{E6E74875-2304-49D5-8835-7B3B8CDDFB3E}">
      <formula1>"○,　"</formula1>
    </dataValidation>
    <dataValidation type="list" imeMode="halfAlpha" allowBlank="1" showInputMessage="1" showErrorMessage="1" error="リストから選択してください" sqref="K283:L283" xr:uid="{B745AA45-DFF0-42B1-AD74-574CA7DE4322}">
      <formula1>"○,　"</formula1>
    </dataValidation>
    <dataValidation type="list" imeMode="halfAlpha" allowBlank="1" showInputMessage="1" showErrorMessage="1" error="リストから選択してください" sqref="M283" xr:uid="{61FF5FCF-72B7-42A4-AEF6-5743E603346F}">
      <formula1>"○,　"</formula1>
    </dataValidation>
    <dataValidation type="list" imeMode="halfAlpha" allowBlank="1" showInputMessage="1" showErrorMessage="1" error="リストから選択してください" sqref="K284:L284" xr:uid="{8F372530-82D7-4D24-A5E2-4B33A9B7B30A}">
      <formula1>"○,　"</formula1>
    </dataValidation>
    <dataValidation type="list" imeMode="halfAlpha" allowBlank="1" showInputMessage="1" showErrorMessage="1" error="リストから選択してください" sqref="M284" xr:uid="{C06A812E-BCE0-452F-AEA7-E2120FFBD410}">
      <formula1>"○,　"</formula1>
    </dataValidation>
    <dataValidation type="list" imeMode="halfAlpha" allowBlank="1" showInputMessage="1" showErrorMessage="1" error="リストから選択してください" sqref="K285:L285" xr:uid="{FA02735E-13C2-4671-82D8-23D5D90BDA19}">
      <formula1>"○,　"</formula1>
    </dataValidation>
    <dataValidation type="list" imeMode="halfAlpha" allowBlank="1" showInputMessage="1" showErrorMessage="1" error="リストから選択してください" sqref="M285" xr:uid="{5763E4D0-CC3C-48C4-BCA0-AC32E4326C30}">
      <formula1>"○,　"</formula1>
    </dataValidation>
    <dataValidation type="list" imeMode="halfAlpha" allowBlank="1" showInputMessage="1" showErrorMessage="1" error="リストから選択してください" sqref="K286:L286" xr:uid="{54CC93A5-3C56-4609-9DAD-9BB271E3E46C}">
      <formula1>"○,　"</formula1>
    </dataValidation>
    <dataValidation type="list" imeMode="halfAlpha" allowBlank="1" showInputMessage="1" showErrorMessage="1" error="リストから選択してください" sqref="M286" xr:uid="{D424E8DC-2685-4298-8E44-7AB8B25F4F10}">
      <formula1>"○,　"</formula1>
    </dataValidation>
    <dataValidation type="list" imeMode="halfAlpha" allowBlank="1" showInputMessage="1" showErrorMessage="1" error="リストから選択してください" sqref="K287:L287" xr:uid="{882248D7-9D3A-4517-A1BC-9C6451BD9524}">
      <formula1>"○,　"</formula1>
    </dataValidation>
    <dataValidation type="list" imeMode="halfAlpha" allowBlank="1" showInputMessage="1" showErrorMessage="1" error="リストから選択してください" sqref="M287" xr:uid="{0A526642-E60F-41B6-A2ED-82DAA4B48A5B}">
      <formula1>"○,　"</formula1>
    </dataValidation>
    <dataValidation type="list" imeMode="halfAlpha" allowBlank="1" showInputMessage="1" showErrorMessage="1" error="リストから選択してください" sqref="K288:L288" xr:uid="{F9941077-72A9-4792-966C-2712863544E3}">
      <formula1>"○,　"</formula1>
    </dataValidation>
    <dataValidation type="list" imeMode="halfAlpha" allowBlank="1" showInputMessage="1" showErrorMessage="1" error="リストから選択してください" sqref="M288" xr:uid="{DC7A1327-B146-4653-8466-38C83A99BF22}">
      <formula1>"○,　"</formula1>
    </dataValidation>
    <dataValidation type="list" imeMode="halfAlpha" allowBlank="1" showInputMessage="1" showErrorMessage="1" error="リストから選択してください" sqref="K289:L289" xr:uid="{4BBBA6CB-C4B5-44D2-96FD-E6D3924A6223}">
      <formula1>"○,　"</formula1>
    </dataValidation>
    <dataValidation type="list" imeMode="halfAlpha" allowBlank="1" showInputMessage="1" showErrorMessage="1" error="リストから選択してください" sqref="M289" xr:uid="{6D4DC6D2-C185-4078-8CF9-ADD858913195}">
      <formula1>"○,　"</formula1>
    </dataValidation>
    <dataValidation type="list" imeMode="halfAlpha" allowBlank="1" showInputMessage="1" showErrorMessage="1" error="リストから選択してください" sqref="K290:L290" xr:uid="{89FE0277-C24D-4FC9-8229-53F71EF988F6}">
      <formula1>"○,　"</formula1>
    </dataValidation>
    <dataValidation type="list" imeMode="halfAlpha" allowBlank="1" showInputMessage="1" showErrorMessage="1" error="リストから選択してください" sqref="M290" xr:uid="{36C5AC8B-A864-4A09-9B3E-E39FC1C71C3A}">
      <formula1>"○,　"</formula1>
    </dataValidation>
    <dataValidation type="list" imeMode="halfAlpha" allowBlank="1" showInputMessage="1" showErrorMessage="1" error="リストから選択してください" sqref="K291:L291" xr:uid="{8822A6ED-FBB4-4AD1-B331-CE10A2FB60F2}">
      <formula1>"○,　"</formula1>
    </dataValidation>
    <dataValidation type="list" imeMode="halfAlpha" allowBlank="1" showInputMessage="1" showErrorMessage="1" error="リストから選択してください" sqref="M291" xr:uid="{E3EFD801-968B-4F7A-916D-0026B7E33FF1}">
      <formula1>"○,　"</formula1>
    </dataValidation>
    <dataValidation type="list" imeMode="halfAlpha" allowBlank="1" showInputMessage="1" showErrorMessage="1" error="リストから選択してください" sqref="K292:L292" xr:uid="{49EE5CB5-28FA-4FFF-A3B0-39A9B5103EC5}">
      <formula1>"○,　"</formula1>
    </dataValidation>
    <dataValidation type="list" imeMode="halfAlpha" allowBlank="1" showInputMessage="1" showErrorMessage="1" error="リストから選択してください" sqref="M292" xr:uid="{0549E300-03C2-4C34-9060-173038B32DFF}">
      <formula1>"○,　"</formula1>
    </dataValidation>
    <dataValidation type="list" imeMode="halfAlpha" allowBlank="1" showInputMessage="1" showErrorMessage="1" error="リストから選択してください" sqref="K293:L293" xr:uid="{FA559487-59A0-452A-AFAB-825F1B47306B}">
      <formula1>"○,　"</formula1>
    </dataValidation>
    <dataValidation type="list" imeMode="halfAlpha" allowBlank="1" showInputMessage="1" showErrorMessage="1" error="リストから選択してください" sqref="M293" xr:uid="{41DF1058-2C0D-40E9-829B-C57363158651}">
      <formula1>"○,　"</formula1>
    </dataValidation>
    <dataValidation type="list" imeMode="halfAlpha" allowBlank="1" showInputMessage="1" showErrorMessage="1" error="リストから選択してください" sqref="K294:L294" xr:uid="{4ECF0BD8-C84D-44BF-A878-662A960560D9}">
      <formula1>"○,　"</formula1>
    </dataValidation>
    <dataValidation type="list" imeMode="halfAlpha" allowBlank="1" showInputMessage="1" showErrorMessage="1" error="リストから選択してください" sqref="M294" xr:uid="{4636612E-B01D-4F49-B0A6-2B64A5E6FADA}">
      <formula1>"○,　"</formula1>
    </dataValidation>
    <dataValidation type="list" imeMode="halfAlpha" allowBlank="1" showInputMessage="1" showErrorMessage="1" error="リストから選択してください" sqref="K295:L295" xr:uid="{D8235D32-7021-485A-A3C2-FD71967625B9}">
      <formula1>"○,　"</formula1>
    </dataValidation>
    <dataValidation type="list" imeMode="halfAlpha" allowBlank="1" showInputMessage="1" showErrorMessage="1" error="リストから選択してください" sqref="M295" xr:uid="{A65A7BFC-9C8C-4AF3-B0F5-44EAE26329AF}">
      <formula1>"○,　"</formula1>
    </dataValidation>
    <dataValidation type="list" imeMode="halfAlpha" allowBlank="1" showInputMessage="1" showErrorMessage="1" error="リストから選択してください" sqref="K296:L296" xr:uid="{4F3EDF76-33B8-436F-BDD8-60A29ADD682E}">
      <formula1>"○,　"</formula1>
    </dataValidation>
    <dataValidation type="list" imeMode="halfAlpha" allowBlank="1" showInputMessage="1" showErrorMessage="1" error="リストから選択してください" sqref="M296" xr:uid="{2C77A130-2A64-4643-9D2B-4A5C3E62B45A}">
      <formula1>"○,　"</formula1>
    </dataValidation>
    <dataValidation type="list" imeMode="halfAlpha" allowBlank="1" showInputMessage="1" showErrorMessage="1" error="リストから選択してください" sqref="K297:L297" xr:uid="{093E1EE8-6F4E-4D8B-A24E-775BC9B5723A}">
      <formula1>"○,　"</formula1>
    </dataValidation>
    <dataValidation type="list" imeMode="halfAlpha" allowBlank="1" showInputMessage="1" showErrorMessage="1" error="リストから選択してください" sqref="M297" xr:uid="{5AEFC095-E880-456F-8845-6D7CECA36358}">
      <formula1>"○,　"</formula1>
    </dataValidation>
    <dataValidation type="list" imeMode="halfAlpha" allowBlank="1" showInputMessage="1" showErrorMessage="1" error="リストから選択してください" sqref="K298:L298" xr:uid="{2771AECB-47D4-439D-AEF1-282AFC482DB9}">
      <formula1>"○,　"</formula1>
    </dataValidation>
    <dataValidation type="list" imeMode="halfAlpha" allowBlank="1" showInputMessage="1" showErrorMessage="1" error="リストから選択してください" sqref="M298" xr:uid="{11E60D4A-D3DF-4911-A093-5E3CFB6C59FF}">
      <formula1>"○,　"</formula1>
    </dataValidation>
    <dataValidation type="list" imeMode="halfAlpha" allowBlank="1" showInputMessage="1" showErrorMessage="1" error="リストから選択してください" sqref="K299:L299" xr:uid="{06794DBC-6864-4A5E-A2EE-03DC0219FF81}">
      <formula1>"○,　"</formula1>
    </dataValidation>
    <dataValidation type="list" imeMode="halfAlpha" allowBlank="1" showInputMessage="1" showErrorMessage="1" error="リストから選択してください" sqref="M299" xr:uid="{096293D3-0803-4B3C-8851-36280850FCDD}">
      <formula1>"○,　"</formula1>
    </dataValidation>
    <dataValidation type="list" imeMode="halfAlpha" allowBlank="1" showInputMessage="1" showErrorMessage="1" error="リストから選択してください" sqref="K300:L300" xr:uid="{CD40750C-7529-4FA7-81C4-5B76D004BE9A}">
      <formula1>"○,　"</formula1>
    </dataValidation>
    <dataValidation type="list" imeMode="halfAlpha" allowBlank="1" showInputMessage="1" showErrorMessage="1" error="リストから選択してください" sqref="M300" xr:uid="{F9168C34-B537-45B6-8D8B-376DB4F80ABD}">
      <formula1>"○,　"</formula1>
    </dataValidation>
    <dataValidation type="list" imeMode="halfAlpha" allowBlank="1" showInputMessage="1" showErrorMessage="1" error="リストから選択してください" sqref="K301:L301" xr:uid="{A92FCD86-470D-4844-AF69-19087A94B1E0}">
      <formula1>"○,　"</formula1>
    </dataValidation>
    <dataValidation type="list" imeMode="halfAlpha" allowBlank="1" showInputMessage="1" showErrorMessage="1" error="リストから選択してください" sqref="M301" xr:uid="{CA57F03C-D601-4824-98FF-0D679557E69A}">
      <formula1>"○,　"</formula1>
    </dataValidation>
    <dataValidation type="list" imeMode="halfAlpha" allowBlank="1" showInputMessage="1" showErrorMessage="1" error="リストから選択してください" sqref="K302:L302" xr:uid="{1F333734-9C4C-4B91-AF62-12889A9C80FC}">
      <formula1>"○,　"</formula1>
    </dataValidation>
    <dataValidation type="list" imeMode="halfAlpha" allowBlank="1" showInputMessage="1" showErrorMessage="1" error="リストから選択してください" sqref="M302" xr:uid="{A22AE3BA-50CD-42B8-9CF5-9C9698661F51}">
      <formula1>"○,　"</formula1>
    </dataValidation>
    <dataValidation type="list" imeMode="halfAlpha" allowBlank="1" showInputMessage="1" showErrorMessage="1" error="リストから選択してください" sqref="K303:L303" xr:uid="{018B55E9-2B40-4CD2-9174-E18897CE0470}">
      <formula1>"○,　"</formula1>
    </dataValidation>
    <dataValidation type="list" imeMode="halfAlpha" allowBlank="1" showInputMessage="1" showErrorMessage="1" error="リストから選択してください" sqref="K304:L305" xr:uid="{9C997A5D-5E1F-4AAE-9EE6-11F2719DD02E}">
      <formula1>"○,　"</formula1>
    </dataValidation>
    <dataValidation type="list" imeMode="halfAlpha" allowBlank="1" showInputMessage="1" showErrorMessage="1" error="リストから選択してください" sqref="K306:L306" xr:uid="{4CEEA339-6D51-486B-B37D-0B1FCB91E06C}">
      <formula1>"○,　"</formula1>
    </dataValidation>
    <dataValidation type="list" imeMode="halfAlpha" allowBlank="1" showInputMessage="1" showErrorMessage="1" error="リストから選択してください" sqref="K307:L307" xr:uid="{E690BD84-28B5-420E-9313-ACB0C4CD4FB2}">
      <formula1>"○,　"</formula1>
    </dataValidation>
    <dataValidation type="list" imeMode="halfAlpha" allowBlank="1" showInputMessage="1" showErrorMessage="1" error="リストから選択してください" sqref="K308:L308" xr:uid="{66BB5B64-F17C-4EA9-A662-EBAFBD3448EE}">
      <formula1>"○,　"</formula1>
    </dataValidation>
    <dataValidation type="list" imeMode="halfAlpha" allowBlank="1" showInputMessage="1" showErrorMessage="1" error="リストから選択してください" sqref="K309:L309" xr:uid="{8BB7CDDE-7783-4A95-928D-31C34423C3BD}">
      <formula1>"○,　"</formula1>
    </dataValidation>
    <dataValidation type="list" imeMode="halfAlpha" allowBlank="1" showInputMessage="1" showErrorMessage="1" error="リストから選択してください" sqref="K310:L310" xr:uid="{5183AD96-9664-4E3C-ABF4-4A373FAE00CF}">
      <formula1>"○,　"</formula1>
    </dataValidation>
    <dataValidation type="list" imeMode="halfAlpha" allowBlank="1" showInputMessage="1" showErrorMessage="1" error="リストから選択してください" sqref="K311:L311" xr:uid="{7FD2A16C-3510-4FD3-9FA8-8D1F0C7C2316}">
      <formula1>"○,　"</formula1>
    </dataValidation>
    <dataValidation type="list" imeMode="halfAlpha" allowBlank="1" showInputMessage="1" showErrorMessage="1" error="リストから選択してください" sqref="K312:L312" xr:uid="{02BFD82D-CA8B-43D2-88C0-2E748B62ED10}">
      <formula1>"○,　"</formula1>
    </dataValidation>
    <dataValidation type="list" imeMode="halfAlpha" allowBlank="1" showInputMessage="1" showErrorMessage="1" error="リストから選択してください" sqref="K313:L313" xr:uid="{30F17974-2101-4CE8-A0C4-BA81A7B9E39D}">
      <formula1>"○,　"</formula1>
    </dataValidation>
    <dataValidation type="list" imeMode="halfAlpha" allowBlank="1" showInputMessage="1" showErrorMessage="1" error="リストから選択してください" sqref="K314:L314" xr:uid="{47EB1B44-B97A-45B9-A7A8-FCF3000DAE69}">
      <formula1>"○,　"</formula1>
    </dataValidation>
    <dataValidation type="list" imeMode="halfAlpha" allowBlank="1" showInputMessage="1" showErrorMessage="1" error="リストから選択してください" sqref="K315:L315" xr:uid="{0177996A-1D05-4597-8DE9-25D39880EDF8}">
      <formula1>"○,　"</formula1>
    </dataValidation>
    <dataValidation errorStyle="warning" imeMode="halfAlpha" allowBlank="1" showInputMessage="1" showErrorMessage="1" sqref="Q260:S262" xr:uid="{39DFA125-1D67-4D94-87A2-9F0C726B2287}"/>
    <dataValidation type="date" imeMode="halfAlpha" allowBlank="1" showInputMessage="1" showErrorMessage="1" error="有効な日付を入力してください" sqref="T260:Y262" xr:uid="{1964BF50-8590-42BE-A481-4C4EABD81A74}">
      <formula1>92</formula1>
      <formula2>73415</formula2>
    </dataValidation>
    <dataValidation errorStyle="warning" imeMode="halfAlpha" allowBlank="1" showInputMessage="1" showErrorMessage="1" sqref="Q263:S265" xr:uid="{BC4BC5F0-8C5C-4EB2-A81D-F9C70D818C1A}"/>
    <dataValidation type="date" imeMode="halfAlpha" allowBlank="1" showInputMessage="1" showErrorMessage="1" error="有効な日付を入力してください" sqref="T263:Y265" xr:uid="{A5533884-1279-4B6D-91A6-6B9B31B492A5}">
      <formula1>92</formula1>
      <formula2>73415</formula2>
    </dataValidation>
    <dataValidation errorStyle="warning" imeMode="halfAlpha" allowBlank="1" showInputMessage="1" showErrorMessage="1" sqref="Q273:S293" xr:uid="{624AF7E2-BB1B-4DF9-BD43-FFDE453A6B80}"/>
    <dataValidation type="date" imeMode="halfAlpha" allowBlank="1" showInputMessage="1" showErrorMessage="1" error="有効な日付を入力してください" sqref="T273:Y293" xr:uid="{8B14C3D8-58AD-48C1-BF18-51F79A6AC9C7}">
      <formula1>92</formula1>
      <formula2>73415</formula2>
    </dataValidation>
    <dataValidation errorStyle="warning" imeMode="halfAlpha" allowBlank="1" showInputMessage="1" showErrorMessage="1" sqref="Q294:S294" xr:uid="{C5DD7E21-0A23-45FC-A02F-4702B095A682}"/>
    <dataValidation type="date" imeMode="halfAlpha" allowBlank="1" showInputMessage="1" showErrorMessage="1" error="有効な日付を入力してください" sqref="T294:Y294" xr:uid="{43EF6C66-A8CC-4955-906D-F0E425243E94}">
      <formula1>92</formula1>
      <formula2>73415</formula2>
    </dataValidation>
    <dataValidation errorStyle="warning" imeMode="halfAlpha" allowBlank="1" showInputMessage="1" showErrorMessage="1" sqref="Q295:S302" xr:uid="{38087765-2885-4CEF-8B71-9EAFFC15310C}"/>
    <dataValidation type="date" imeMode="halfAlpha" allowBlank="1" showInputMessage="1" showErrorMessage="1" error="有効な日付を入力してください" sqref="T295:Y302" xr:uid="{0793448B-138B-44F5-9F8E-7F5659831495}">
      <formula1>92</formula1>
      <formula2>73415</formula2>
    </dataValidation>
    <dataValidation errorStyle="warning" imeMode="halfAlpha" allowBlank="1" showInputMessage="1" showErrorMessage="1" sqref="Q303:S303" xr:uid="{87DC37F3-D192-40E0-B08C-B944C024B950}"/>
    <dataValidation type="date" imeMode="halfAlpha" allowBlank="1" showInputMessage="1" showErrorMessage="1" error="有効な日付を入力してください" sqref="T303:Y303" xr:uid="{70A10C1B-0CB3-440A-B949-A7B2A921291E}">
      <formula1>92</formula1>
      <formula2>73415</formula2>
    </dataValidation>
    <dataValidation errorStyle="warning" imeMode="halfAlpha" allowBlank="1" showInputMessage="1" showErrorMessage="1" sqref="Q304:S304" xr:uid="{A7E8BFF4-45A5-47AE-A3A9-72642F6E35AC}"/>
    <dataValidation type="date" imeMode="halfAlpha" allowBlank="1" showInputMessage="1" showErrorMessage="1" error="有効な日付を入力してください" sqref="T304:Y304" xr:uid="{7A1651BD-D957-4A3D-8D85-1F3197F572AF}">
      <formula1>92</formula1>
      <formula2>73415</formula2>
    </dataValidation>
    <dataValidation errorStyle="warning" imeMode="halfAlpha" allowBlank="1" showInputMessage="1" showErrorMessage="1" sqref="Q305:S305" xr:uid="{B9137D55-4BDF-457F-8329-4329E55ADFC0}"/>
    <dataValidation type="date" imeMode="halfAlpha" allowBlank="1" showInputMessage="1" showErrorMessage="1" error="有効な日付を入力してください" sqref="T305:Y305" xr:uid="{7F6448D2-5CDF-4488-8E1C-B88553FCDDFA}">
      <formula1>92</formula1>
      <formula2>73415</formula2>
    </dataValidation>
    <dataValidation errorStyle="warning" imeMode="halfAlpha" allowBlank="1" showInputMessage="1" showErrorMessage="1" sqref="Q306:S307" xr:uid="{AF800DA5-680B-473B-8DF8-FAC2DDC1399C}"/>
    <dataValidation type="date" imeMode="halfAlpha" allowBlank="1" showInputMessage="1" showErrorMessage="1" error="有効な日付を入力してください" sqref="T306:Y307" xr:uid="{215D9097-CD65-422C-9977-214F134519BD}">
      <formula1>92</formula1>
      <formula2>73415</formula2>
    </dataValidation>
    <dataValidation errorStyle="warning" imeMode="hiragana" allowBlank="1" showInputMessage="1" showErrorMessage="1" sqref="N316:P316" xr:uid="{3396B460-758C-48EE-BB4E-655C08279289}"/>
    <dataValidation errorStyle="warning" imeMode="halfAlpha" allowBlank="1" showInputMessage="1" showErrorMessage="1" sqref="Q316:S316" xr:uid="{02AC0EAD-FA76-41FA-BB6E-C9ADEFA29C3E}"/>
    <dataValidation type="date" imeMode="halfAlpha" allowBlank="1" showInputMessage="1" showErrorMessage="1" error="有効な日付を入力してください" sqref="T316:Y316" xr:uid="{6527BCBD-3EB7-45BC-8266-BB95B794B5D8}">
      <formula1>92</formula1>
      <formula2>73415</formula2>
    </dataValidation>
    <dataValidation errorStyle="warning" imeMode="hiragana" allowBlank="1" showInputMessage="1" showErrorMessage="1" sqref="N317:P317" xr:uid="{B1928345-A111-4F94-9A4D-F33DBE52B48A}"/>
    <dataValidation errorStyle="warning" imeMode="halfAlpha" allowBlank="1" showInputMessage="1" showErrorMessage="1" sqref="Q317:S317" xr:uid="{D928C69E-9EB7-4084-AD2F-375FA25110F8}"/>
    <dataValidation type="date" imeMode="halfAlpha" allowBlank="1" showInputMessage="1" showErrorMessage="1" error="有効な日付を入力してください" sqref="T317:Y317" xr:uid="{33644620-93F0-47DD-BD39-65A67BB47A71}">
      <formula1>92</formula1>
      <formula2>73415</formula2>
    </dataValidation>
    <dataValidation errorStyle="warning" imeMode="hiragana" allowBlank="1" showInputMessage="1" showErrorMessage="1" sqref="N318:P318" xr:uid="{045EFD86-A58E-4DF3-8249-704243B60AEE}"/>
    <dataValidation errorStyle="warning" imeMode="halfAlpha" allowBlank="1" showInputMessage="1" showErrorMessage="1" sqref="Q318:S318" xr:uid="{2DED5B22-E912-490E-A28F-AC1623085451}"/>
    <dataValidation type="date" imeMode="halfAlpha" allowBlank="1" showInputMessage="1" showErrorMessage="1" error="有効な日付を入力してください" sqref="T318:Y318" xr:uid="{CAB2CEB3-C3CE-4DD3-A7AC-FA577199865D}">
      <formula1>92</formula1>
      <formula2>73415</formula2>
    </dataValidation>
    <dataValidation errorStyle="warning" imeMode="hiragana" allowBlank="1" showInputMessage="1" showErrorMessage="1" sqref="N319:P319" xr:uid="{1D6FAF7D-287A-422E-951E-064389AEC47D}"/>
    <dataValidation errorStyle="warning" imeMode="halfAlpha" allowBlank="1" showInputMessage="1" showErrorMessage="1" sqref="Q319:S319" xr:uid="{5651FB61-731F-48DF-893A-A374D72DBFC2}"/>
    <dataValidation type="date" imeMode="halfAlpha" allowBlank="1" showInputMessage="1" showErrorMessage="1" error="有効な日付を入力してください" sqref="T319:Y319" xr:uid="{F68CFE6B-47C2-4D00-99A9-074871F181BF}">
      <formula1>92</formula1>
      <formula2>73415</formula2>
    </dataValidation>
    <dataValidation errorStyle="warning" imeMode="hiragana" allowBlank="1" showInputMessage="1" showErrorMessage="1" sqref="N320:P320" xr:uid="{CB42EC45-6F5D-4D57-BF71-B2EB74E29BDB}"/>
    <dataValidation errorStyle="warning" imeMode="halfAlpha" allowBlank="1" showInputMessage="1" showErrorMessage="1" sqref="Q320:S320" xr:uid="{854846ED-1194-4C30-B934-264F86B72A88}"/>
    <dataValidation type="date" imeMode="halfAlpha" allowBlank="1" showInputMessage="1" showErrorMessage="1" error="有効な日付を入力してください" sqref="T320:Y320" xr:uid="{4FD7179D-51AC-4212-8A48-1EC9F99BA974}">
      <formula1>92</formula1>
      <formula2>73415</formula2>
    </dataValidation>
    <dataValidation errorStyle="warning" imeMode="hiragana" allowBlank="1" showInputMessage="1" showErrorMessage="1" sqref="N321:P321" xr:uid="{0982F4BB-D920-45C0-A63E-72DC8F650589}"/>
    <dataValidation errorStyle="warning" imeMode="halfAlpha" allowBlank="1" showInputMessage="1" showErrorMessage="1" sqref="Q321:S321" xr:uid="{CEDB9AF6-44C3-45E2-A392-9F842F049AA8}"/>
    <dataValidation type="date" imeMode="halfAlpha" allowBlank="1" showInputMessage="1" showErrorMessage="1" error="有効な日付を入力してください" sqref="T321:Y321" xr:uid="{DA673676-49CB-4A4B-8DEA-5C8FE10D9DAA}">
      <formula1>92</formula1>
      <formula2>73415</formula2>
    </dataValidation>
    <dataValidation errorStyle="warning" imeMode="hiragana" allowBlank="1" showInputMessage="1" showErrorMessage="1" sqref="N322:P322" xr:uid="{B0C8DAB4-3A9F-4432-AA1F-6768CDBD12D1}"/>
    <dataValidation errorStyle="warning" imeMode="halfAlpha" allowBlank="1" showInputMessage="1" showErrorMessage="1" sqref="Q322:S322" xr:uid="{A006C9AD-88EB-4BEC-AD13-EAD18FDC04F4}"/>
    <dataValidation type="date" imeMode="halfAlpha" allowBlank="1" showInputMessage="1" showErrorMessage="1" error="有効な日付を入力してください" sqref="T322:Y322" xr:uid="{6B47543D-AA5B-4F57-A419-F83A788EC626}">
      <formula1>92</formula1>
      <formula2>73415</formula2>
    </dataValidation>
    <dataValidation errorStyle="warning" imeMode="hiragana" allowBlank="1" showInputMessage="1" showErrorMessage="1" sqref="E329:Y329" xr:uid="{C8DDDB62-28B6-4D7D-9B95-F798A00ABC87}"/>
    <dataValidation type="list" imeMode="halfAlpha" allowBlank="1" showInputMessage="1" showErrorMessage="1" error="リストから選択してください" sqref="I331:M331" xr:uid="{99982446-CD3C-4B76-81B4-1E127E8B9AAA}">
      <formula1>"１級建築士事務所,２級建築士事務所,木造建築士事務所"</formula1>
    </dataValidation>
    <dataValidation type="list" imeMode="halfAlpha" allowBlank="1" showInputMessage="1" showErrorMessage="1" error="リストから選択してください" sqref="I336:M336" xr:uid="{948F7FD6-25BD-4D01-A55C-CAFC8A559467}">
      <formula1>"○,　"</formula1>
    </dataValidation>
    <dataValidation type="list" imeMode="halfAlpha" allowBlank="1" showInputMessage="1" showErrorMessage="1" error="リストから選択してください" sqref="I337:M337" xr:uid="{8336DC2C-D6D3-4F58-A72A-16B0B59774DA}">
      <formula1>"○,　"</formula1>
    </dataValidation>
    <dataValidation type="list" imeMode="halfAlpha" allowBlank="1" showInputMessage="1" showErrorMessage="1" error="リストから選択してください" sqref="I338:M338" xr:uid="{086DB74B-854E-4E21-B9AA-95896464199D}">
      <formula1>"○,　"</formula1>
    </dataValidation>
  </dataValidations>
  <pageMargins left="0.19685039370078741" right="0.19685039370078741" top="0.39370078740157483" bottom="0.19685039370078741" header="0.19685039370078741" footer="0.19685039370078741"/>
  <pageSetup paperSize="9" scale="60" fitToHeight="0" orientation="portrait" r:id="rId1"/>
  <headerFooter>
    <oddHeader>&amp;R&amp;8&amp;P/&amp;N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7"/>
  <sheetViews>
    <sheetView workbookViewId="0"/>
  </sheetViews>
  <sheetFormatPr defaultRowHeight="13.5"/>
  <cols>
    <col min="1" max="1" width="17.25" customWidth="1"/>
  </cols>
  <sheetData>
    <row r="1" spans="1:2">
      <c r="A1" t="str">
        <f>"@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f>
        <v>@北海道@青森県@岩手県@宮城県@秋田県@山形県@福島県@茨城県@栃木県@群馬県@埼玉県@千葉県@東京都@新潟県@富山県@石川県@福井県@山梨県@長野県@岐阜県@静岡県@愛知県@三重県@滋賀県@京都府@大阪府@兵庫県@奈良県@鳥取県@島根県@岡山県@広島県@山口県@徳島県@香川県@愛媛県@高知県@福岡県@佐賀県@長崎県@熊本県@大分県@宮崎県@沖縄県@</v>
      </c>
    </row>
    <row r="2" spans="1:2">
      <c r="A2" t="str">
        <f>"@神奈川県@和歌山県@鹿児島県@"</f>
        <v>@神奈川県@和歌山県@鹿児島県@</v>
      </c>
    </row>
    <row r="3" spans="1:2">
      <c r="A3" t="s">
        <v>246</v>
      </c>
    </row>
    <row r="4" spans="1:2">
      <c r="A4" t="s">
        <v>247</v>
      </c>
    </row>
    <row r="6" spans="1:2">
      <c r="A6" s="33" t="s">
        <v>223</v>
      </c>
      <c r="B6" t="s">
        <v>107</v>
      </c>
    </row>
    <row r="7" spans="1:2">
      <c r="A7" s="33" t="s">
        <v>224</v>
      </c>
      <c r="B7" t="s">
        <v>108</v>
      </c>
    </row>
  </sheetData>
  <sheetProtection algorithmName="SHA-512" hashValue="+Z5TbFKKFxrHbpvjaPwXKlz9IV7sELK2+Zm7VcdrH6OxD1VbqghfOhB2WkoUaSTfBVYo98/NtMFEHC2RzM1hRw==" saltValue="oBywDlrT2iDCrr3mwfiKWw==" spinCount="100000" sheet="1" objects="1" scenarios="1"/>
  <phoneticPr fontId="5"/>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9</vt:i4>
      </vt:variant>
    </vt:vector>
  </HeadingPairs>
  <TitlesOfParts>
    <vt:vector size="11" baseType="lpstr">
      <vt:lpstr>入力シート</vt:lpstr>
      <vt:lpstr>settings</vt:lpstr>
      <vt:lpstr>入力シート!Print_Titles</vt:lpstr>
      <vt:lpstr>希望</vt:lpstr>
      <vt:lpstr>去年</vt:lpstr>
      <vt:lpstr>今年</vt:lpstr>
      <vt:lpstr>所在地</vt:lpstr>
      <vt:lpstr>都道府県3</vt:lpstr>
      <vt:lpstr>都道府県4</vt:lpstr>
      <vt:lpstr>日付例</vt:lpstr>
      <vt:lpstr>日付例_s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ミラ</dc:creator>
  <cp:lastModifiedBy>ミラ</cp:lastModifiedBy>
  <cp:lastPrinted>2020-08-26T05:56:39Z</cp:lastPrinted>
  <dcterms:created xsi:type="dcterms:W3CDTF">2018-07-20T07:50:20Z</dcterms:created>
  <dcterms:modified xsi:type="dcterms:W3CDTF">2022-11-28T06:22:17Z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1ca6470c-0cd3-426a-ac86-111530161fc0</vt:lpwstr>
  </property>
</Properties>
</file>