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情防)情報推進係\R2年度\S_システム\移住システム\"/>
    </mc:Choice>
  </mc:AlternateContent>
  <bookViews>
    <workbookView xWindow="0" yWindow="540" windowWidth="19200" windowHeight="7710" tabRatio="566" firstSheet="1" activeTab="4"/>
  </bookViews>
  <sheets>
    <sheet name="移住希望者関係一覧" sheetId="9" r:id="rId1"/>
    <sheet name="グラフ" sheetId="468" r:id="rId2"/>
    <sheet name="グラフ (貼付)" sheetId="937" r:id="rId3"/>
    <sheet name="原本 " sheetId="652" r:id="rId4"/>
    <sheet name="黒潮太郎" sheetId="909" r:id="rId5"/>
  </sheets>
  <definedNames>
    <definedName name="_xlnm._FilterDatabase" localSheetId="0" hidden="1">移住希望者関係一覧!$A$1:$AU$3</definedName>
    <definedName name="_xlnm.Print_Area" localSheetId="1">グラフ!$A$1:$T$107</definedName>
    <definedName name="_xlnm.Print_Area" localSheetId="2">'グラフ (貼付)'!$A$1:$T$107</definedName>
    <definedName name="_xlnm.Print_Area" localSheetId="0">移住希望者関係一覧!$A$1:$BB$85</definedName>
    <definedName name="_xlnm.Print_Area" localSheetId="3">'原本 '!$A$1:$J$27</definedName>
    <definedName name="_xlnm.Print_Area" localSheetId="4">黒潮太郎!$A$1:$J$27</definedName>
    <definedName name="_xlnm.Print_Titles" localSheetId="0">移住希望者関係一覧!$2:$2</definedName>
  </definedNames>
  <calcPr calcId="152511"/>
</workbook>
</file>

<file path=xl/calcChain.xml><?xml version="1.0" encoding="utf-8"?>
<calcChain xmlns="http://schemas.openxmlformats.org/spreadsheetml/2006/main">
  <c r="Q3" i="9" l="1"/>
  <c r="B31" i="468" l="1"/>
  <c r="B30" i="468"/>
  <c r="B29" i="468"/>
  <c r="B23" i="468"/>
  <c r="D23" i="468" s="1"/>
  <c r="B22" i="468"/>
  <c r="B21" i="468"/>
  <c r="B20" i="468"/>
  <c r="B19" i="468"/>
  <c r="B18" i="468"/>
  <c r="B17" i="468"/>
  <c r="B16" i="468"/>
  <c r="B15" i="468"/>
  <c r="B14" i="468"/>
  <c r="B13" i="468"/>
  <c r="B12" i="468"/>
  <c r="B11" i="468"/>
  <c r="B10" i="468"/>
  <c r="B9" i="468"/>
  <c r="B8" i="468"/>
  <c r="B7" i="468"/>
  <c r="D7" i="468" s="1"/>
  <c r="B6" i="468"/>
  <c r="D6" i="468" s="1"/>
  <c r="D13" i="468" l="1"/>
  <c r="D21" i="468"/>
  <c r="D17" i="468"/>
  <c r="D15" i="468"/>
  <c r="D8" i="468"/>
  <c r="B24" i="468"/>
  <c r="B53" i="468" l="1"/>
  <c r="B52" i="468" l="1"/>
  <c r="B51" i="468"/>
  <c r="B50" i="468"/>
  <c r="B49" i="468"/>
  <c r="B48" i="468"/>
  <c r="B47" i="468"/>
  <c r="B46" i="468"/>
  <c r="B45" i="468"/>
  <c r="B54" i="468"/>
  <c r="B37" i="468" l="1"/>
  <c r="B38" i="468"/>
  <c r="B41" i="468"/>
  <c r="B40" i="468"/>
  <c r="B39" i="468"/>
  <c r="B35" i="468" l="1"/>
  <c r="B36" i="468"/>
</calcChain>
</file>

<file path=xl/sharedStrings.xml><?xml version="1.0" encoding="utf-8"?>
<sst xmlns="http://schemas.openxmlformats.org/spreadsheetml/2006/main" count="278" uniqueCount="156">
  <si>
    <t>生年月日</t>
  </si>
  <si>
    <t>郵便番号</t>
  </si>
  <si>
    <t>登録申請</t>
  </si>
  <si>
    <t>交渉中</t>
  </si>
  <si>
    <t>契約</t>
  </si>
  <si>
    <t>連絡先</t>
    <phoneticPr fontId="1"/>
  </si>
  <si>
    <t>連絡</t>
    <phoneticPr fontId="1"/>
  </si>
  <si>
    <t>完了</t>
    <rPh sb="0" eb="2">
      <t>カンリョウ</t>
    </rPh>
    <phoneticPr fontId="1"/>
  </si>
  <si>
    <t>日程調整</t>
    <rPh sb="0" eb="2">
      <t>ニッテイ</t>
    </rPh>
    <rPh sb="2" eb="4">
      <t>チョウセイ</t>
    </rPh>
    <phoneticPr fontId="1"/>
  </si>
  <si>
    <t>面接・書類審査</t>
    <rPh sb="3" eb="5">
      <t>ショルイ</t>
    </rPh>
    <rPh sb="5" eb="7">
      <t>シンサ</t>
    </rPh>
    <phoneticPr fontId="1"/>
  </si>
  <si>
    <t>案内</t>
    <phoneticPr fontId="1"/>
  </si>
  <si>
    <t>情報提供</t>
    <rPh sb="0" eb="2">
      <t>ジョウホウ</t>
    </rPh>
    <rPh sb="2" eb="4">
      <t>テイキョウ</t>
    </rPh>
    <phoneticPr fontId="1"/>
  </si>
  <si>
    <t>住所</t>
    <phoneticPr fontId="1"/>
  </si>
  <si>
    <t>氏名</t>
    <rPh sb="0" eb="2">
      <t>シメイ</t>
    </rPh>
    <phoneticPr fontId="1"/>
  </si>
  <si>
    <t>日付</t>
    <rPh sb="0" eb="2">
      <t>ヒヅケ</t>
    </rPh>
    <phoneticPr fontId="1"/>
  </si>
  <si>
    <t>問合せ内容</t>
    <rPh sb="0" eb="2">
      <t>トイアワ</t>
    </rPh>
    <rPh sb="3" eb="5">
      <t>ナイヨウ</t>
    </rPh>
    <phoneticPr fontId="1"/>
  </si>
  <si>
    <t>対応</t>
    <rPh sb="0" eb="2">
      <t>タイオウ</t>
    </rPh>
    <phoneticPr fontId="1"/>
  </si>
  <si>
    <t>対応者</t>
    <rPh sb="0" eb="2">
      <t>タイオウ</t>
    </rPh>
    <rPh sb="2" eb="3">
      <t>シャ</t>
    </rPh>
    <phoneticPr fontId="1"/>
  </si>
  <si>
    <t>No</t>
    <phoneticPr fontId="1"/>
  </si>
  <si>
    <t>年度</t>
    <rPh sb="0" eb="2">
      <t>ネンド</t>
    </rPh>
    <phoneticPr fontId="1"/>
  </si>
  <si>
    <t>ﾌﾘｶﾞﾅ</t>
    <phoneticPr fontId="1"/>
  </si>
  <si>
    <t>備考</t>
    <rPh sb="0" eb="2">
      <t>ビコウ</t>
    </rPh>
    <phoneticPr fontId="1"/>
  </si>
  <si>
    <t>▽基礎データ</t>
    <rPh sb="1" eb="3">
      <t>キソ</t>
    </rPh>
    <phoneticPr fontId="1"/>
  </si>
  <si>
    <t>▽進捗管理</t>
    <rPh sb="1" eb="3">
      <t>シンチョク</t>
    </rPh>
    <rPh sb="3" eb="5">
      <t>カンリ</t>
    </rPh>
    <phoneticPr fontId="1"/>
  </si>
  <si>
    <t>▽対応記録</t>
    <rPh sb="1" eb="3">
      <t>タイオウ</t>
    </rPh>
    <rPh sb="3" eb="5">
      <t>キロク</t>
    </rPh>
    <phoneticPr fontId="1"/>
  </si>
  <si>
    <t>年度整理番号</t>
    <rPh sb="0" eb="2">
      <t>ネンド</t>
    </rPh>
    <rPh sb="2" eb="4">
      <t>セイリ</t>
    </rPh>
    <rPh sb="4" eb="6">
      <t>バンゴウ</t>
    </rPh>
    <phoneticPr fontId="1"/>
  </si>
  <si>
    <t>手段</t>
    <rPh sb="0" eb="2">
      <t>シュダン</t>
    </rPh>
    <phoneticPr fontId="1"/>
  </si>
  <si>
    <t>氏名</t>
  </si>
  <si>
    <t>リンク</t>
    <phoneticPr fontId="1"/>
  </si>
  <si>
    <t>移住希望者関係一覧</t>
    <rPh sb="0" eb="2">
      <t>イジュウ</t>
    </rPh>
    <rPh sb="2" eb="5">
      <t>キボウシャ</t>
    </rPh>
    <rPh sb="5" eb="7">
      <t>カンケイ</t>
    </rPh>
    <rPh sb="7" eb="9">
      <t>イチラン</t>
    </rPh>
    <phoneticPr fontId="1"/>
  </si>
  <si>
    <t>その他</t>
  </si>
  <si>
    <t>電話</t>
  </si>
  <si>
    <t>来庁</t>
  </si>
  <si>
    <t>登録通知送付</t>
    <rPh sb="0" eb="2">
      <t>トウロク</t>
    </rPh>
    <rPh sb="2" eb="4">
      <t>ツウチ</t>
    </rPh>
    <rPh sb="4" eb="6">
      <t>ソウフ</t>
    </rPh>
    <phoneticPr fontId="1"/>
  </si>
  <si>
    <t>登録年度</t>
    <rPh sb="0" eb="2">
      <t>ﾄｳﾛｸ</t>
    </rPh>
    <phoneticPr fontId="1" type="halfwidthKatakana"/>
  </si>
  <si>
    <t>県外</t>
    <rPh sb="0" eb="2">
      <t>ケンガイ</t>
    </rPh>
    <phoneticPr fontId="1"/>
  </si>
  <si>
    <t>通番号</t>
    <rPh sb="0" eb="1">
      <t>ﾄｵ</t>
    </rPh>
    <rPh sb="1" eb="3">
      <t>ﾊﾞﾝｺﾞｳ</t>
    </rPh>
    <phoneticPr fontId="1" type="halfwidthKatakana"/>
  </si>
  <si>
    <t>フリガナ</t>
  </si>
  <si>
    <t>住所</t>
  </si>
  <si>
    <t>連絡先</t>
  </si>
  <si>
    <t>備考1</t>
    <rPh sb="0" eb="2">
      <t>ﾋﾞｺｳ</t>
    </rPh>
    <phoneticPr fontId="1" type="halfwidthKatakana"/>
  </si>
  <si>
    <t>面接等
回数</t>
    <rPh sb="0" eb="2">
      <t>メンセツ</t>
    </rPh>
    <rPh sb="2" eb="3">
      <t>トウ</t>
    </rPh>
    <rPh sb="4" eb="6">
      <t>カイスウ</t>
    </rPh>
    <phoneticPr fontId="1"/>
  </si>
  <si>
    <t>協議会
登録日</t>
    <rPh sb="0" eb="3">
      <t>キョウギカイ</t>
    </rPh>
    <rPh sb="4" eb="6">
      <t>トウロク</t>
    </rPh>
    <rPh sb="6" eb="7">
      <t>ヒ</t>
    </rPh>
    <phoneticPr fontId="3"/>
  </si>
  <si>
    <t>交渉成立者</t>
    <rPh sb="0" eb="2">
      <t>コウショウ</t>
    </rPh>
    <rPh sb="2" eb="4">
      <t>セイリツ</t>
    </rPh>
    <rPh sb="4" eb="5">
      <t>シャ</t>
    </rPh>
    <phoneticPr fontId="1"/>
  </si>
  <si>
    <t>世帯</t>
    <rPh sb="0" eb="2">
      <t>セタイ</t>
    </rPh>
    <phoneticPr fontId="3"/>
  </si>
  <si>
    <t>本人
＋家族</t>
    <rPh sb="0" eb="2">
      <t>ホンニン</t>
    </rPh>
    <rPh sb="4" eb="6">
      <t>カゾク</t>
    </rPh>
    <phoneticPr fontId="3"/>
  </si>
  <si>
    <t>交渉成立日or入居日</t>
    <rPh sb="0" eb="2">
      <t>コウショウ</t>
    </rPh>
    <rPh sb="2" eb="4">
      <t>セイリツ</t>
    </rPh>
    <rPh sb="4" eb="5">
      <t>ヒ</t>
    </rPh>
    <rPh sb="7" eb="9">
      <t>ニュウキョ</t>
    </rPh>
    <rPh sb="9" eb="10">
      <t>ビ</t>
    </rPh>
    <phoneticPr fontId="3"/>
  </si>
  <si>
    <t>入居物件番号</t>
    <rPh sb="0" eb="2">
      <t>ニュウキョ</t>
    </rPh>
    <rPh sb="2" eb="3">
      <t>ブツ</t>
    </rPh>
    <rPh sb="3" eb="4">
      <t>ケン</t>
    </rPh>
    <rPh sb="4" eb="6">
      <t>バンゴウ</t>
    </rPh>
    <phoneticPr fontId="3"/>
  </si>
  <si>
    <t>所在地</t>
    <rPh sb="0" eb="3">
      <t>ショザイチ</t>
    </rPh>
    <phoneticPr fontId="3"/>
  </si>
  <si>
    <t>平成29年度の移住者支援事業委託料について</t>
  </si>
  <si>
    <t>移住理由(複数回答)</t>
    <rPh sb="0" eb="2">
      <t>ｲｼﾞｭｳ</t>
    </rPh>
    <rPh sb="2" eb="4">
      <t>ﾘﾕｳ</t>
    </rPh>
    <rPh sb="5" eb="7">
      <t>ﾌｸｽｳ</t>
    </rPh>
    <rPh sb="7" eb="9">
      <t>ｶｲﾄｳ</t>
    </rPh>
    <phoneticPr fontId="1" type="halfwidthKatakana"/>
  </si>
  <si>
    <t>県内</t>
    <rPh sb="0" eb="2">
      <t>ケンナイ</t>
    </rPh>
    <phoneticPr fontId="1"/>
  </si>
  <si>
    <t>町内</t>
    <rPh sb="0" eb="2">
      <t>チョウナイ</t>
    </rPh>
    <phoneticPr fontId="1"/>
  </si>
  <si>
    <t>内容</t>
    <rPh sb="0" eb="2">
      <t>ナイヨウ</t>
    </rPh>
    <phoneticPr fontId="1"/>
  </si>
  <si>
    <t>参加役員数</t>
    <rPh sb="0" eb="2">
      <t>サンカ</t>
    </rPh>
    <rPh sb="2" eb="4">
      <t>ヤクイン</t>
    </rPh>
    <rPh sb="4" eb="5">
      <t>スウ</t>
    </rPh>
    <phoneticPr fontId="1"/>
  </si>
  <si>
    <t>参加者名</t>
    <rPh sb="0" eb="3">
      <t>サンカシャ</t>
    </rPh>
    <rPh sb="3" eb="4">
      <t>メイ</t>
    </rPh>
    <phoneticPr fontId="1"/>
  </si>
  <si>
    <t>金額</t>
    <rPh sb="0" eb="2">
      <t>キンガク</t>
    </rPh>
    <phoneticPr fontId="1"/>
  </si>
  <si>
    <t>サーフィン</t>
  </si>
  <si>
    <t>職場の近く</t>
  </si>
  <si>
    <t>気になる物件</t>
  </si>
  <si>
    <t>町内転居希望</t>
  </si>
  <si>
    <t>本人(家族)の出身地</t>
  </si>
  <si>
    <t>子育て環境</t>
  </si>
  <si>
    <t>自然環境</t>
  </si>
  <si>
    <t>家庭菜園・畑</t>
    <rPh sb="0" eb="2">
      <t>ｶﾃｲ</t>
    </rPh>
    <rPh sb="2" eb="4">
      <t>ｻｲｴﾝ</t>
    </rPh>
    <rPh sb="5" eb="6">
      <t>ﾊﾀｹ</t>
    </rPh>
    <phoneticPr fontId="1" type="halfwidthKatakana"/>
  </si>
  <si>
    <t>町民が親切・やさしい</t>
  </si>
  <si>
    <t>起業・転職</t>
  </si>
  <si>
    <t>釣り</t>
  </si>
  <si>
    <t>いなか暮らし</t>
  </si>
  <si>
    <t>子の転居先として</t>
  </si>
  <si>
    <t>結婚</t>
  </si>
  <si>
    <t>補助金などの充実</t>
  </si>
  <si>
    <t>空き家バンクの充実</t>
  </si>
  <si>
    <t>家族・友人がいるから</t>
  </si>
  <si>
    <t xml:space="preserve">登録希望の理由(詳細ver.) </t>
    <rPh sb="0" eb="2">
      <t>トウロク</t>
    </rPh>
    <rPh sb="2" eb="4">
      <t>キボウ</t>
    </rPh>
    <rPh sb="5" eb="7">
      <t>リユウ</t>
    </rPh>
    <rPh sb="8" eb="10">
      <t>ショウサイ</t>
    </rPh>
    <phoneticPr fontId="1"/>
  </si>
  <si>
    <t>(大枠ver.)</t>
    <rPh sb="1" eb="3">
      <t>オオワク</t>
    </rPh>
    <phoneticPr fontId="1"/>
  </si>
  <si>
    <t>気になる物件</t>
    <rPh sb="0" eb="1">
      <t>キ</t>
    </rPh>
    <rPh sb="4" eb="6">
      <t>ブッケン</t>
    </rPh>
    <phoneticPr fontId="1"/>
  </si>
  <si>
    <t>町内転移</t>
    <rPh sb="0" eb="2">
      <t>チョウナイ</t>
    </rPh>
    <rPh sb="2" eb="4">
      <t>テンイ</t>
    </rPh>
    <phoneticPr fontId="1"/>
  </si>
  <si>
    <t>自然</t>
    <rPh sb="0" eb="2">
      <t>シゼン</t>
    </rPh>
    <phoneticPr fontId="1"/>
  </si>
  <si>
    <t>サーフィン</t>
    <phoneticPr fontId="1" type="halfwidthKatakana"/>
  </si>
  <si>
    <t>仕事</t>
    <rPh sb="0" eb="2">
      <t>シゴト</t>
    </rPh>
    <phoneticPr fontId="1"/>
  </si>
  <si>
    <t>子育て環境</t>
    <phoneticPr fontId="1"/>
  </si>
  <si>
    <t>子育て・結婚</t>
    <rPh sb="0" eb="2">
      <t>コソダ</t>
    </rPh>
    <rPh sb="4" eb="6">
      <t>ケッコン</t>
    </rPh>
    <phoneticPr fontId="1"/>
  </si>
  <si>
    <t>町民が親切・やさしい</t>
    <phoneticPr fontId="1"/>
  </si>
  <si>
    <t>人</t>
    <rPh sb="0" eb="1">
      <t>ヒト</t>
    </rPh>
    <phoneticPr fontId="1"/>
  </si>
  <si>
    <t>町施策の充実</t>
    <rPh sb="0" eb="1">
      <t>チョウ</t>
    </rPh>
    <rPh sb="1" eb="2">
      <t>セ</t>
    </rPh>
    <rPh sb="2" eb="3">
      <t>サク</t>
    </rPh>
    <rPh sb="4" eb="6">
      <t>ジュウジツ</t>
    </rPh>
    <phoneticPr fontId="1"/>
  </si>
  <si>
    <t>その他</t>
    <phoneticPr fontId="1"/>
  </si>
  <si>
    <t>その他</t>
    <rPh sb="2" eb="3">
      <t>ホカ</t>
    </rPh>
    <phoneticPr fontId="1"/>
  </si>
  <si>
    <t>(複数回答)  合計</t>
    <rPh sb="8" eb="10">
      <t>ゴウケイ</t>
    </rPh>
    <phoneticPr fontId="1"/>
  </si>
  <si>
    <t>備考2</t>
    <rPh sb="0" eb="2">
      <t>ビコウ</t>
    </rPh>
    <phoneticPr fontId="3"/>
  </si>
  <si>
    <t>現年齢</t>
    <rPh sb="0" eb="1">
      <t>ｹﾞﾝ</t>
    </rPh>
    <rPh sb="1" eb="3">
      <t>ﾈﾝﾚｲ</t>
    </rPh>
    <phoneticPr fontId="1" type="halfwidthKatakana"/>
  </si>
  <si>
    <t>移住理由</t>
    <rPh sb="0" eb="2">
      <t>イジュウ</t>
    </rPh>
    <rPh sb="2" eb="4">
      <t>リユウ</t>
    </rPh>
    <phoneticPr fontId="1"/>
  </si>
  <si>
    <t>本人＋家族人数</t>
    <rPh sb="0" eb="2">
      <t>ホンニン</t>
    </rPh>
    <rPh sb="3" eb="5">
      <t>カゾク</t>
    </rPh>
    <rPh sb="5" eb="7">
      <t>ニンズウ</t>
    </rPh>
    <phoneticPr fontId="1"/>
  </si>
  <si>
    <t>入居物件</t>
    <rPh sb="2" eb="4">
      <t>ブッケン</t>
    </rPh>
    <phoneticPr fontId="1"/>
  </si>
  <si>
    <t>email</t>
    <phoneticPr fontId="1"/>
  </si>
  <si>
    <t>登録時
年齢</t>
    <rPh sb="0" eb="2">
      <t>ﾄｳﾛｸ</t>
    </rPh>
    <rPh sb="2" eb="3">
      <t>ｼﾞ</t>
    </rPh>
    <rPh sb="4" eb="6">
      <t>ﾈﾝﾚｲ</t>
    </rPh>
    <phoneticPr fontId="1" type="halfwidthKatakana"/>
  </si>
  <si>
    <t>町内転居希望</t>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</si>
  <si>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</si>
  <si>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</si>
  <si>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</si>
  <si>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</si>
  <si>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</si>
  <si>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</si>
  <si>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</si>
  <si>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家族構成</t>
    <rPh sb="0" eb="2">
      <t>カゾク</t>
    </rPh>
    <rPh sb="2" eb="4">
      <t>コウセイ</t>
    </rPh>
    <phoneticPr fontId="1"/>
  </si>
  <si>
    <t>単身</t>
    <rPh sb="0" eb="2">
      <t>タンシン</t>
    </rPh>
    <phoneticPr fontId="1"/>
  </si>
  <si>
    <t>2人</t>
    <rPh sb="1" eb="2">
      <t>リ</t>
    </rPh>
    <phoneticPr fontId="1"/>
  </si>
  <si>
    <t>3人</t>
    <rPh sb="1" eb="2">
      <t>リ</t>
    </rPh>
    <phoneticPr fontId="1"/>
  </si>
  <si>
    <t>4人</t>
    <rPh sb="1" eb="2">
      <t>リ</t>
    </rPh>
    <phoneticPr fontId="1"/>
  </si>
  <si>
    <t>5人</t>
    <rPh sb="1" eb="2">
      <t>リ</t>
    </rPh>
    <phoneticPr fontId="1"/>
  </si>
  <si>
    <t>6人</t>
    <rPh sb="1" eb="2">
      <t>リ</t>
    </rPh>
    <phoneticPr fontId="1"/>
  </si>
  <si>
    <t>7人</t>
    <rPh sb="1" eb="2">
      <t>リ</t>
    </rPh>
    <phoneticPr fontId="1"/>
  </si>
  <si>
    <t>世帯数合計</t>
    <rPh sb="0" eb="3">
      <t>セタイスウ</t>
    </rPh>
    <rPh sb="3" eb="5">
      <t>ゴウケイ</t>
    </rPh>
    <phoneticPr fontId="1"/>
  </si>
  <si>
    <t>人数合計</t>
    <rPh sb="0" eb="2">
      <t>ニンズウ</t>
    </rPh>
    <rPh sb="2" eb="4">
      <t>ゴウケイ</t>
    </rPh>
    <phoneticPr fontId="1"/>
  </si>
  <si>
    <t>年齢</t>
    <rPh sb="0" eb="2">
      <t>ネンレイ</t>
    </rPh>
    <phoneticPr fontId="1"/>
  </si>
  <si>
    <t>交渉成立者前住所</t>
    <rPh sb="0" eb="2">
      <t>コウショウ</t>
    </rPh>
    <rPh sb="2" eb="4">
      <t>セイリツ</t>
    </rPh>
    <rPh sb="4" eb="5">
      <t>シャ</t>
    </rPh>
    <rPh sb="5" eb="6">
      <t>マエ</t>
    </rPh>
    <rPh sb="6" eb="8">
      <t>ジュウショ</t>
    </rPh>
    <phoneticPr fontId="1"/>
  </si>
  <si>
    <t>8人以上</t>
    <rPh sb="1" eb="2">
      <t>リ</t>
    </rPh>
    <rPh sb="2" eb="4">
      <t>イジョウ</t>
    </rPh>
    <phoneticPr fontId="1"/>
  </si>
  <si>
    <t>生年月日</t>
    <phoneticPr fontId="1" type="halfwidthKatakana"/>
  </si>
  <si>
    <t>秋森</t>
    <rPh sb="0" eb="2">
      <t>アキモリ</t>
    </rPh>
    <phoneticPr fontId="1"/>
  </si>
  <si>
    <t>〇</t>
    <phoneticPr fontId="1" type="halfwidthKatakana"/>
  </si>
  <si>
    <t>R2</t>
    <phoneticPr fontId="1" type="halfwidthKatakana"/>
  </si>
  <si>
    <t>神野</t>
    <rPh sb="0" eb="2">
      <t>ジンノ</t>
    </rPh>
    <phoneticPr fontId="1"/>
  </si>
  <si>
    <t>→可能。
→空き家バンク登録については見込みでの見学、申込可能。都合の良い時に面接受けてもらう。申込書類に関してはHPに記載、ダウンロード可。
→承知した。不明点等あれば連絡ください</t>
    <rPh sb="1" eb="3">
      <t>カノウ</t>
    </rPh>
    <rPh sb="6" eb="7">
      <t>ア</t>
    </rPh>
    <rPh sb="8" eb="9">
      <t>ヤ</t>
    </rPh>
    <rPh sb="12" eb="14">
      <t>トウロク</t>
    </rPh>
    <rPh sb="19" eb="21">
      <t>ミコ</t>
    </rPh>
    <rPh sb="24" eb="26">
      <t>ケンガク</t>
    </rPh>
    <rPh sb="27" eb="29">
      <t>モウシコミ</t>
    </rPh>
    <rPh sb="29" eb="31">
      <t>カノウ</t>
    </rPh>
    <rPh sb="32" eb="34">
      <t>ツゴウ</t>
    </rPh>
    <rPh sb="35" eb="36">
      <t>ヨ</t>
    </rPh>
    <rPh sb="37" eb="38">
      <t>トキ</t>
    </rPh>
    <rPh sb="39" eb="41">
      <t>メンセツ</t>
    </rPh>
    <rPh sb="41" eb="42">
      <t>ウ</t>
    </rPh>
    <rPh sb="48" eb="50">
      <t>モウシコミ</t>
    </rPh>
    <rPh sb="50" eb="52">
      <t>ショルイ</t>
    </rPh>
    <rPh sb="53" eb="54">
      <t>カン</t>
    </rPh>
    <rPh sb="60" eb="62">
      <t>キサイ</t>
    </rPh>
    <rPh sb="69" eb="70">
      <t>カ</t>
    </rPh>
    <rPh sb="73" eb="75">
      <t>ショウチ</t>
    </rPh>
    <rPh sb="78" eb="81">
      <t>フメイテン</t>
    </rPh>
    <rPh sb="81" eb="82">
      <t>トウ</t>
    </rPh>
    <rPh sb="85" eb="87">
      <t>レンラク</t>
    </rPh>
    <phoneticPr fontId="1"/>
  </si>
  <si>
    <t>入野本村1見学</t>
    <rPh sb="0" eb="2">
      <t>イリノ</t>
    </rPh>
    <rPh sb="2" eb="4">
      <t>ホンムラ</t>
    </rPh>
    <rPh sb="5" eb="7">
      <t>ケンガク</t>
    </rPh>
    <phoneticPr fontId="1"/>
  </si>
  <si>
    <t>秋森
神野</t>
    <rPh sb="0" eb="2">
      <t>アキモリ</t>
    </rPh>
    <rPh sb="3" eb="5">
      <t>ジンノ</t>
    </rPh>
    <phoneticPr fontId="1"/>
  </si>
  <si>
    <t>定住促進住宅希望</t>
    <rPh sb="0" eb="2">
      <t>ﾃｲｼﾞｭｳ</t>
    </rPh>
    <rPh sb="2" eb="4">
      <t>ｿｸｼﾝ</t>
    </rPh>
    <rPh sb="4" eb="6">
      <t>ｼﾞｭｳﾀｸ</t>
    </rPh>
    <rPh sb="6" eb="8">
      <t>ｷﾎﾞｳ</t>
    </rPh>
    <phoneticPr fontId="1" type="halfwidthKatakana"/>
  </si>
  <si>
    <t>秋森</t>
    <rPh sb="0" eb="2">
      <t>アキモリ</t>
    </rPh>
    <phoneticPr fontId="1"/>
  </si>
  <si>
    <t>9/2に面接調整中。参加可能？
→奥様出席でも良いが、申込書を奥様名義で再提出願いたい</t>
    <rPh sb="4" eb="6">
      <t>メンセツ</t>
    </rPh>
    <rPh sb="6" eb="9">
      <t>チョウセイチュウ</t>
    </rPh>
    <rPh sb="10" eb="12">
      <t>サンカ</t>
    </rPh>
    <rPh sb="12" eb="14">
      <t>カノウ</t>
    </rPh>
    <rPh sb="17" eb="19">
      <t>オクサマ</t>
    </rPh>
    <rPh sb="19" eb="21">
      <t>シュッセキ</t>
    </rPh>
    <rPh sb="23" eb="24">
      <t>ヨ</t>
    </rPh>
    <rPh sb="27" eb="30">
      <t>モウシコミショ</t>
    </rPh>
    <rPh sb="31" eb="33">
      <t>オクサマ</t>
    </rPh>
    <rPh sb="33" eb="35">
      <t>メイギ</t>
    </rPh>
    <rPh sb="36" eb="39">
      <t>サイテイシュツ</t>
    </rPh>
    <rPh sb="39" eb="40">
      <t>ネガ</t>
    </rPh>
    <phoneticPr fontId="1"/>
  </si>
  <si>
    <t>夫：
→平日は晩が良いが、嫁が代理でも良いか？
→分かった。話しておく</t>
    <rPh sb="0" eb="1">
      <t>オット</t>
    </rPh>
    <rPh sb="4" eb="6">
      <t>ヘイジツ</t>
    </rPh>
    <rPh sb="7" eb="8">
      <t>バン</t>
    </rPh>
    <rPh sb="9" eb="10">
      <t>ヨ</t>
    </rPh>
    <rPh sb="13" eb="14">
      <t>ヨメ</t>
    </rPh>
    <rPh sb="15" eb="17">
      <t>ダイリ</t>
    </rPh>
    <rPh sb="19" eb="20">
      <t>ヨ</t>
    </rPh>
    <rPh sb="25" eb="26">
      <t>ワ</t>
    </rPh>
    <rPh sb="30" eb="31">
      <t>ハナ</t>
    </rPh>
    <phoneticPr fontId="1"/>
  </si>
  <si>
    <t>夫：定住促進住宅鞭1希望。8月頭まで黒潮町住民。今現在四万十市だが申込可能か？
→登録、書類提出どのようにすれば？
→日がなく仕事なので見学は構わない。書類揃えて提出できるよう試みる。</t>
    <rPh sb="0" eb="1">
      <t>オット</t>
    </rPh>
    <rPh sb="2" eb="4">
      <t>テイジュウ</t>
    </rPh>
    <rPh sb="4" eb="6">
      <t>ソクシン</t>
    </rPh>
    <rPh sb="6" eb="8">
      <t>ジュウタク</t>
    </rPh>
    <rPh sb="8" eb="9">
      <t>ムチ</t>
    </rPh>
    <rPh sb="10" eb="12">
      <t>キボウ</t>
    </rPh>
    <rPh sb="14" eb="15">
      <t>ガツ</t>
    </rPh>
    <rPh sb="15" eb="16">
      <t>アタマ</t>
    </rPh>
    <rPh sb="18" eb="21">
      <t>クロシオチョウ</t>
    </rPh>
    <rPh sb="21" eb="23">
      <t>ジュウミン</t>
    </rPh>
    <rPh sb="24" eb="25">
      <t>イマ</t>
    </rPh>
    <rPh sb="25" eb="27">
      <t>ゲンザイ</t>
    </rPh>
    <rPh sb="27" eb="31">
      <t>シマントシ</t>
    </rPh>
    <rPh sb="33" eb="35">
      <t>モウシコミ</t>
    </rPh>
    <rPh sb="35" eb="37">
      <t>カノウ</t>
    </rPh>
    <rPh sb="41" eb="43">
      <t>トウロク</t>
    </rPh>
    <rPh sb="44" eb="46">
      <t>ショルイ</t>
    </rPh>
    <rPh sb="46" eb="48">
      <t>テイシュツ</t>
    </rPh>
    <rPh sb="59" eb="60">
      <t>ヒ</t>
    </rPh>
    <rPh sb="63" eb="65">
      <t>シゴト</t>
    </rPh>
    <rPh sb="68" eb="70">
      <t>ケンガク</t>
    </rPh>
    <rPh sb="71" eb="72">
      <t>カマ</t>
    </rPh>
    <rPh sb="76" eb="78">
      <t>ショルイ</t>
    </rPh>
    <rPh sb="78" eb="79">
      <t>ソロ</t>
    </rPh>
    <rPh sb="81" eb="83">
      <t>テイシュツ</t>
    </rPh>
    <rPh sb="88" eb="89">
      <t>ココロ</t>
    </rPh>
    <phoneticPr fontId="1"/>
  </si>
  <si>
    <t xml:space="preserve">→申込受理。9/2の10時10分から大丈夫か？
→別日で調整し直す
</t>
    <rPh sb="1" eb="3">
      <t>モウシコミ</t>
    </rPh>
    <rPh sb="3" eb="5">
      <t>ジュリ</t>
    </rPh>
    <rPh sb="12" eb="13">
      <t>ジ</t>
    </rPh>
    <rPh sb="15" eb="16">
      <t>フン</t>
    </rPh>
    <rPh sb="18" eb="21">
      <t>ダイジョウブ</t>
    </rPh>
    <rPh sb="25" eb="26">
      <t>ベツ</t>
    </rPh>
    <rPh sb="26" eb="27">
      <t>ビ</t>
    </rPh>
    <rPh sb="28" eb="30">
      <t>チョウセイ</t>
    </rPh>
    <rPh sb="31" eb="32">
      <t>ナオ</t>
    </rPh>
    <phoneticPr fontId="1"/>
  </si>
  <si>
    <t>妻：申込再提出
→9/2午前中は病院で都合が悪い
→わかった</t>
    <rPh sb="0" eb="1">
      <t>ツマ</t>
    </rPh>
    <rPh sb="2" eb="4">
      <t>モウシコミ</t>
    </rPh>
    <rPh sb="4" eb="7">
      <t>サイテイシュツ</t>
    </rPh>
    <rPh sb="12" eb="15">
      <t>ゴゼンチュウ</t>
    </rPh>
    <rPh sb="16" eb="18">
      <t>ビョウイン</t>
    </rPh>
    <rPh sb="19" eb="21">
      <t>ツゴウ</t>
    </rPh>
    <rPh sb="22" eb="23">
      <t>ワル</t>
    </rPh>
    <phoneticPr fontId="1"/>
  </si>
  <si>
    <t>神野</t>
    <rPh sb="0" eb="2">
      <t>ジンノ</t>
    </rPh>
    <phoneticPr fontId="1"/>
  </si>
  <si>
    <t>9/18(金)AM：面接意向確認
⇒詳細連絡を9/14(月)の週明けに連絡します。</t>
    <rPh sb="5" eb="6">
      <t>キン</t>
    </rPh>
    <rPh sb="10" eb="12">
      <t>メンセツ</t>
    </rPh>
    <rPh sb="12" eb="16">
      <t>イコウカクニン</t>
    </rPh>
    <rPh sb="19" eb="23">
      <t>ショウサイレンラク</t>
    </rPh>
    <rPh sb="29" eb="30">
      <t>ゲツ</t>
    </rPh>
    <rPh sb="32" eb="34">
      <t>シュウア</t>
    </rPh>
    <rPh sb="36" eb="38">
      <t>レンラク</t>
    </rPh>
    <phoneticPr fontId="1"/>
  </si>
  <si>
    <t>⇒行けます。
⇒分かった。</t>
    <rPh sb="1" eb="2">
      <t>イ</t>
    </rPh>
    <rPh sb="9" eb="10">
      <t>ワ</t>
    </rPh>
    <phoneticPr fontId="1"/>
  </si>
  <si>
    <t>→大丈夫</t>
    <rPh sb="1" eb="4">
      <t>ダイジョウブ</t>
    </rPh>
    <phoneticPr fontId="1"/>
  </si>
  <si>
    <t>小橋</t>
    <rPh sb="0" eb="2">
      <t>コバシ</t>
    </rPh>
    <phoneticPr fontId="1"/>
  </si>
  <si>
    <t>面接調整連絡。9/18（金）の10：10は可能か
→また前日に連絡する。</t>
    <rPh sb="0" eb="2">
      <t>メンセツ</t>
    </rPh>
    <rPh sb="2" eb="4">
      <t>チョウセイ</t>
    </rPh>
    <rPh sb="4" eb="6">
      <t>レンラク</t>
    </rPh>
    <rPh sb="12" eb="13">
      <t>キン</t>
    </rPh>
    <rPh sb="21" eb="23">
      <t>カノウ</t>
    </rPh>
    <rPh sb="28" eb="30">
      <t>ゼンジツ</t>
    </rPh>
    <rPh sb="31" eb="33">
      <t>レンラク</t>
    </rPh>
    <phoneticPr fontId="1"/>
  </si>
  <si>
    <t>R2</t>
    <phoneticPr fontId="1"/>
  </si>
  <si>
    <t>神野</t>
    <rPh sb="0" eb="2">
      <t>ジンノ</t>
    </rPh>
    <phoneticPr fontId="1"/>
  </si>
  <si>
    <t>⇒希望としては今日の16:00以降・10/3(土)14:00以降・10/4(日)何時でも大丈夫です。</t>
    <rPh sb="1" eb="3">
      <t>キボウ</t>
    </rPh>
    <rPh sb="7" eb="9">
      <t>キョウ</t>
    </rPh>
    <rPh sb="15" eb="17">
      <t>イコウ</t>
    </rPh>
    <rPh sb="23" eb="24">
      <t>ド</t>
    </rPh>
    <rPh sb="30" eb="32">
      <t>イコウ</t>
    </rPh>
    <rPh sb="38" eb="39">
      <t>ヒ</t>
    </rPh>
    <rPh sb="40" eb="42">
      <t>ナンジ</t>
    </rPh>
    <rPh sb="44" eb="47">
      <t>ダイジョウブ</t>
    </rPh>
    <phoneticPr fontId="1"/>
  </si>
  <si>
    <t>区長挨拶日時調整の連絡。
⇒承知しました。
区長の方にも確認をとって折り返しをします。</t>
    <rPh sb="0" eb="2">
      <t>クチョウ</t>
    </rPh>
    <rPh sb="2" eb="4">
      <t>アイサツ</t>
    </rPh>
    <rPh sb="4" eb="6">
      <t>ニチジ</t>
    </rPh>
    <rPh sb="6" eb="8">
      <t>チョウセイ</t>
    </rPh>
    <rPh sb="9" eb="11">
      <t>レンラク</t>
    </rPh>
    <rPh sb="15" eb="17">
      <t>ショウチ</t>
    </rPh>
    <rPh sb="23" eb="25">
      <t>クチョウ</t>
    </rPh>
    <rPh sb="26" eb="31">
      <t>ホウニモカクニン</t>
    </rPh>
    <rPh sb="35" eb="36">
      <t>オ</t>
    </rPh>
    <rPh sb="37" eb="38">
      <t>カエ</t>
    </rPh>
    <phoneticPr fontId="1"/>
  </si>
  <si>
    <t>区長に確認がとれて今日の16:00～となったが問題ないか？
⇒大丈夫です。
正式なカギの受け渡しは明日になるので返却してもらようになるが、区長挨拶後に自分たちが同行させていただきますので確認に行きましょう。
※住宅係:西原さんに鍵の件、確認済。</t>
    <rPh sb="0" eb="2">
      <t>クチョウ</t>
    </rPh>
    <rPh sb="3" eb="5">
      <t>カクニン</t>
    </rPh>
    <rPh sb="9" eb="11">
      <t>キョウ</t>
    </rPh>
    <rPh sb="23" eb="25">
      <t>モンダイ</t>
    </rPh>
    <rPh sb="32" eb="35">
      <t>ダイジョウブ</t>
    </rPh>
    <rPh sb="39" eb="41">
      <t>セイシキ</t>
    </rPh>
    <rPh sb="45" eb="46">
      <t>ウ</t>
    </rPh>
    <rPh sb="47" eb="48">
      <t>ワタ</t>
    </rPh>
    <rPh sb="50" eb="52">
      <t>アシタ</t>
    </rPh>
    <rPh sb="57" eb="59">
      <t>ヘンキャク</t>
    </rPh>
    <rPh sb="70" eb="72">
      <t>クチョウ</t>
    </rPh>
    <rPh sb="72" eb="74">
      <t>アイサツ</t>
    </rPh>
    <rPh sb="74" eb="75">
      <t>ゴ</t>
    </rPh>
    <rPh sb="76" eb="78">
      <t>ジブン</t>
    </rPh>
    <rPh sb="81" eb="83">
      <t>ドウコウ</t>
    </rPh>
    <rPh sb="94" eb="96">
      <t>カクニン</t>
    </rPh>
    <rPh sb="97" eb="98">
      <t>イ</t>
    </rPh>
    <rPh sb="107" eb="109">
      <t>ジュウタク</t>
    </rPh>
    <rPh sb="109" eb="110">
      <t>ガカリ</t>
    </rPh>
    <rPh sb="111" eb="113">
      <t>ニシハラ</t>
    </rPh>
    <rPh sb="116" eb="117">
      <t>カギ</t>
    </rPh>
    <rPh sb="118" eb="119">
      <t>ケン</t>
    </rPh>
    <rPh sb="120" eb="122">
      <t>カクニン</t>
    </rPh>
    <rPh sb="122" eb="123">
      <t>ズミ</t>
    </rPh>
    <phoneticPr fontId="1"/>
  </si>
  <si>
    <t>⇒大丈夫。
入居するのが明日で明日にカギを受けとることになっているが、家の一部(室内)を確認したいところがあるので見ることは可能か？
⇒よろしくお願いします。</t>
    <rPh sb="1" eb="4">
      <t>ダイジョウブ</t>
    </rPh>
    <rPh sb="6" eb="8">
      <t>ニュウキョ</t>
    </rPh>
    <rPh sb="12" eb="14">
      <t>アシタ</t>
    </rPh>
    <rPh sb="15" eb="17">
      <t>アシタ</t>
    </rPh>
    <rPh sb="21" eb="22">
      <t>ウ</t>
    </rPh>
    <rPh sb="35" eb="36">
      <t>イエ</t>
    </rPh>
    <rPh sb="37" eb="39">
      <t>イチブ</t>
    </rPh>
    <rPh sb="40" eb="42">
      <t>シツナイ</t>
    </rPh>
    <rPh sb="44" eb="46">
      <t>カクニン</t>
    </rPh>
    <rPh sb="57" eb="58">
      <t>ミ</t>
    </rPh>
    <rPh sb="62" eb="64">
      <t>カノウ</t>
    </rPh>
    <rPh sb="74" eb="75">
      <t>ネガ</t>
    </rPh>
    <phoneticPr fontId="1"/>
  </si>
  <si>
    <t>入野本村1</t>
    <rPh sb="0" eb="2">
      <t>ｲﾘﾉ</t>
    </rPh>
    <rPh sb="2" eb="4">
      <t>ﾎﾝﾑﾗ</t>
    </rPh>
    <phoneticPr fontId="1" type="halfwidthKatakana"/>
  </si>
  <si>
    <t>入野本村</t>
    <rPh sb="0" eb="4">
      <t>ｲﾘﾉﾎﾝﾑﾗ</t>
    </rPh>
    <phoneticPr fontId="1" type="halfwidthKatakana"/>
  </si>
  <si>
    <t>黒潮　太郎</t>
    <rPh sb="0" eb="2">
      <t>ｸﾛｼｵ</t>
    </rPh>
    <rPh sb="3" eb="5">
      <t>ﾀﾛｳ</t>
    </rPh>
    <phoneticPr fontId="1" type="halfwidthKatakana"/>
  </si>
  <si>
    <t>ｸﾛｼｵ ﾀﾛｳ</t>
    <phoneticPr fontId="1" type="halfwidthKatakana"/>
  </si>
  <si>
    <t>789-1991</t>
    <phoneticPr fontId="1" type="halfwidthKatakana"/>
  </si>
  <si>
    <t>幡多郡黒潮町入野5893番地</t>
    <rPh sb="0" eb="3">
      <t>ﾊﾀｸﾞﾝ</t>
    </rPh>
    <rPh sb="3" eb="6">
      <t>ｸﾛｼｵﾁｮｳ</t>
    </rPh>
    <rPh sb="6" eb="8">
      <t>ｲﾘﾉ</t>
    </rPh>
    <rPh sb="12" eb="14">
      <t>ﾊﾞﾝﾁ</t>
    </rPh>
    <phoneticPr fontId="1" type="halfwidthKatakana"/>
  </si>
  <si>
    <t>08880-43-2188</t>
    <phoneticPr fontId="1" type="halfwidthKatakana"/>
  </si>
  <si>
    <t>黒潮　太郎</t>
    <rPh sb="0" eb="2">
      <t>クロシオ</t>
    </rPh>
    <rPh sb="3" eb="5">
      <t>タロウ</t>
    </rPh>
    <phoneticPr fontId="1"/>
  </si>
  <si>
    <t>ｸﾛｼｵ ﾀﾛｳ</t>
    <phoneticPr fontId="1"/>
  </si>
  <si>
    <t>789-1991</t>
    <phoneticPr fontId="1"/>
  </si>
  <si>
    <t>幡多郡黒潮町入野5893番地</t>
    <rPh sb="0" eb="3">
      <t>ハタグン</t>
    </rPh>
    <rPh sb="3" eb="5">
      <t>クロシオ</t>
    </rPh>
    <rPh sb="5" eb="6">
      <t>マチ</t>
    </rPh>
    <rPh sb="6" eb="8">
      <t>イリノ</t>
    </rPh>
    <rPh sb="12" eb="14">
      <t>バンチ</t>
    </rPh>
    <phoneticPr fontId="1"/>
  </si>
  <si>
    <t>0880-43-2188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</si>
</sst>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quot;名&quot;"/>
    <numFmt numFmtId="178" formatCode="###,###&quot;円&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明朝"/>
      <family val="1"/>
      <charset val="128"/>
    </font>
    <font>
      <u/>
      <sz val="11"/>
      <color theme="10"/>
      <name val="ＭＳ Ｐゴシック"/>
      <family val="2"/>
      <charset val="128"/>
      <scheme val="minor"/>
    </font>
    <font>
      <sz val="10"/>
      <color theme="1"/>
      <name val="ＭＳ Ｐゴシック"/>
      <family val="3"/>
      <charset val="128"/>
    </font>
    <font>
      <sz val="11"/>
      <color theme="1"/>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9"/>
      <color theme="1"/>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b/>
      <sz val="11"/>
      <color theme="1"/>
      <name val="ＭＳ Ｐゴシック"/>
      <family val="3"/>
      <charset val="128"/>
    </font>
    <font>
      <sz val="8"/>
      <color theme="1"/>
      <name val="ＭＳ Ｐゴシック"/>
      <family val="3"/>
      <charset val="128"/>
    </font>
    <font>
      <b/>
      <sz val="11"/>
      <name val="ＭＳ Ｐゴシック"/>
      <family val="3"/>
      <charset val="128"/>
    </font>
    <font>
      <b/>
      <sz val="11"/>
      <color theme="0"/>
      <name val="ＭＳ Ｐゴシック"/>
      <family val="3"/>
      <charset val="128"/>
    </font>
    <font>
      <sz val="8"/>
      <name val="ＭＳ Ｐゴシック"/>
      <family val="3"/>
      <charset val="128"/>
    </font>
    <font>
      <sz val="11"/>
      <color rgb="FFCCFF33"/>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25">
    <fill>
      <patternFill patternType="none"/>
    </fill>
    <fill>
      <patternFill patternType="gray125"/>
    </fill>
    <fill>
      <patternFill patternType="solid">
        <fgColor rgb="FFA1CD89"/>
        <bgColor indexed="64"/>
      </patternFill>
    </fill>
    <fill>
      <patternFill patternType="solid">
        <fgColor rgb="FF8A69AB"/>
        <bgColor indexed="64"/>
      </patternFill>
    </fill>
    <fill>
      <patternFill patternType="solid">
        <fgColor theme="7"/>
        <bgColor indexed="64"/>
      </patternFill>
    </fill>
    <fill>
      <patternFill patternType="solid">
        <fgColor theme="9"/>
        <bgColor indexed="64"/>
      </patternFill>
    </fill>
    <fill>
      <patternFill patternType="solid">
        <fgColor rgb="FFFF832F"/>
        <bgColor indexed="64"/>
      </patternFill>
    </fill>
    <fill>
      <patternFill patternType="solid">
        <fgColor rgb="FFFF6565"/>
        <bgColor indexed="64"/>
      </patternFill>
    </fill>
    <fill>
      <patternFill patternType="solid">
        <fgColor theme="4"/>
        <bgColor indexed="64"/>
      </patternFill>
    </fill>
    <fill>
      <patternFill patternType="solid">
        <fgColor theme="0" tint="-0.249977111117893"/>
        <bgColor indexed="64"/>
      </patternFill>
    </fill>
    <fill>
      <patternFill patternType="solid">
        <fgColor rgb="FF33CCCC"/>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8000"/>
        <bgColor indexed="64"/>
      </patternFill>
    </fill>
    <fill>
      <patternFill patternType="solid">
        <fgColor rgb="FF33CC33"/>
        <bgColor indexed="64"/>
      </patternFill>
    </fill>
    <fill>
      <patternFill patternType="solid">
        <fgColor rgb="FFFF9933"/>
        <bgColor indexed="64"/>
      </patternFill>
    </fill>
    <fill>
      <patternFill patternType="solid">
        <fgColor rgb="FFFF6699"/>
        <bgColor indexed="64"/>
      </patternFill>
    </fill>
    <fill>
      <patternFill patternType="solid">
        <fgColor rgb="FFFFA7C4"/>
        <bgColor indexed="64"/>
      </patternFill>
    </fill>
    <fill>
      <patternFill patternType="solid">
        <fgColor rgb="FF5BFFE0"/>
        <bgColor indexed="64"/>
      </patternFill>
    </fill>
    <fill>
      <patternFill patternType="solid">
        <fgColor rgb="FFFFFF66"/>
        <bgColor indexed="64"/>
      </patternFill>
    </fill>
    <fill>
      <patternFill patternType="solid">
        <fgColor rgb="FFCCFF99"/>
        <bgColor indexed="64"/>
      </patternFill>
    </fill>
    <fill>
      <patternFill patternType="solid">
        <fgColor rgb="FFFFCCFF"/>
        <bgColor indexed="64"/>
      </patternFill>
    </fill>
  </fills>
  <borders count="3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right style="hair">
        <color indexed="64"/>
      </right>
      <top/>
      <bottom/>
      <diagonal/>
    </border>
    <border>
      <left style="thin">
        <color auto="1"/>
      </left>
      <right style="hair">
        <color indexed="64"/>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9" fillId="0" borderId="0">
      <alignment vertical="center"/>
    </xf>
  </cellStyleXfs>
  <cellXfs count="189">
    <xf numFmtId="0" fontId="0" fillId="0" borderId="0" xfId="0">
      <alignment vertical="center"/>
    </xf>
    <xf numFmtId="0" fontId="2" fillId="0" borderId="1" xfId="0" applyFont="1" applyFill="1" applyBorder="1" applyAlignment="1">
      <alignment horizontal="center" vertical="center" shrinkToFit="1"/>
    </xf>
    <xf numFmtId="0" fontId="2" fillId="0" borderId="0" xfId="0" applyFont="1" applyAlignment="1">
      <alignment vertical="center" shrinkToFit="1"/>
    </xf>
    <xf numFmtId="176" fontId="2" fillId="0" borderId="1" xfId="0" applyNumberFormat="1" applyFont="1" applyBorder="1" applyAlignment="1">
      <alignment horizontal="center" vertical="center" shrinkToFit="1"/>
    </xf>
    <xf numFmtId="0" fontId="2" fillId="0" borderId="0" xfId="0" applyFont="1" applyBorder="1" applyAlignment="1">
      <alignment vertical="center" shrinkToFit="1"/>
    </xf>
    <xf numFmtId="0" fontId="4" fillId="0" borderId="0" xfId="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lignment vertical="center"/>
    </xf>
    <xf numFmtId="0" fontId="6" fillId="0" borderId="0" xfId="0" applyFont="1">
      <alignmen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vertical="center"/>
    </xf>
    <xf numFmtId="0" fontId="5" fillId="0" borderId="0" xfId="0" applyFont="1">
      <alignment vertical="center"/>
    </xf>
    <xf numFmtId="0" fontId="6" fillId="0" borderId="13" xfId="0" applyFont="1" applyBorder="1">
      <alignment vertical="center"/>
    </xf>
    <xf numFmtId="0" fontId="12" fillId="0" borderId="13" xfId="0" applyFont="1" applyBorder="1">
      <alignment vertical="center"/>
    </xf>
    <xf numFmtId="0" fontId="12" fillId="0" borderId="13" xfId="0" applyFont="1" applyBorder="1" applyAlignment="1">
      <alignment horizontal="right" vertical="center"/>
    </xf>
    <xf numFmtId="0" fontId="13" fillId="0" borderId="20" xfId="0" applyFont="1" applyFill="1" applyBorder="1">
      <alignment vertical="center"/>
    </xf>
    <xf numFmtId="0" fontId="12" fillId="0" borderId="0" xfId="0" applyFont="1">
      <alignment vertical="center"/>
    </xf>
    <xf numFmtId="0" fontId="12" fillId="0" borderId="0" xfId="0" applyFont="1" applyAlignment="1">
      <alignment horizontal="right" vertical="center"/>
    </xf>
    <xf numFmtId="0" fontId="12" fillId="3" borderId="13" xfId="0" applyFont="1" applyFill="1" applyBorder="1" applyAlignment="1">
      <alignment horizontal="right" vertical="center"/>
    </xf>
    <xf numFmtId="0" fontId="12" fillId="4" borderId="13" xfId="0" applyFont="1" applyFill="1" applyBorder="1" applyAlignment="1">
      <alignment horizontal="right" vertical="center"/>
    </xf>
    <xf numFmtId="0" fontId="12" fillId="9" borderId="13" xfId="0" applyFont="1" applyFill="1" applyBorder="1" applyAlignment="1">
      <alignment horizontal="right" vertical="center"/>
    </xf>
    <xf numFmtId="0" fontId="16" fillId="3" borderId="13" xfId="0" applyFont="1" applyFill="1" applyBorder="1">
      <alignment vertical="center"/>
    </xf>
    <xf numFmtId="0" fontId="16" fillId="16" borderId="13" xfId="0" applyFont="1" applyFill="1" applyBorder="1">
      <alignment vertical="center"/>
    </xf>
    <xf numFmtId="0" fontId="16" fillId="12" borderId="13" xfId="0" applyFont="1" applyFill="1" applyBorder="1">
      <alignment vertical="center"/>
    </xf>
    <xf numFmtId="0" fontId="16" fillId="13" borderId="13" xfId="0" applyFont="1" applyFill="1" applyBorder="1">
      <alignment vertical="center"/>
    </xf>
    <xf numFmtId="0" fontId="16" fillId="5" borderId="13" xfId="0" applyFont="1" applyFill="1" applyBorder="1">
      <alignment vertical="center"/>
    </xf>
    <xf numFmtId="0" fontId="16" fillId="10" borderId="13" xfId="0" applyFont="1" applyFill="1" applyBorder="1">
      <alignment vertical="center"/>
    </xf>
    <xf numFmtId="0" fontId="16" fillId="17" borderId="13" xfId="0" applyFont="1" applyFill="1" applyBorder="1">
      <alignment vertical="center"/>
    </xf>
    <xf numFmtId="0" fontId="16" fillId="8" borderId="13" xfId="0" applyFont="1" applyFill="1" applyBorder="1">
      <alignment vertical="center"/>
    </xf>
    <xf numFmtId="0" fontId="15" fillId="11" borderId="13" xfId="0" applyFont="1" applyFill="1" applyBorder="1">
      <alignment vertical="center"/>
    </xf>
    <xf numFmtId="0" fontId="15" fillId="15" borderId="13" xfId="0" applyFont="1" applyFill="1" applyBorder="1">
      <alignment vertical="center"/>
    </xf>
    <xf numFmtId="0" fontId="15" fillId="21" borderId="13" xfId="0" applyFont="1" applyFill="1" applyBorder="1">
      <alignment vertical="center"/>
    </xf>
    <xf numFmtId="0" fontId="15" fillId="4" borderId="13" xfId="0" applyFont="1" applyFill="1" applyBorder="1">
      <alignment vertical="center"/>
    </xf>
    <xf numFmtId="0" fontId="15" fillId="6" borderId="13" xfId="0" applyFont="1" applyFill="1" applyBorder="1">
      <alignment vertical="center"/>
    </xf>
    <xf numFmtId="0" fontId="15" fillId="18" borderId="13" xfId="0" applyFont="1" applyFill="1" applyBorder="1">
      <alignment vertical="center"/>
    </xf>
    <xf numFmtId="0" fontId="15" fillId="20" borderId="13" xfId="0" applyFont="1" applyFill="1" applyBorder="1">
      <alignment vertical="center"/>
    </xf>
    <xf numFmtId="0" fontId="15" fillId="19" borderId="13" xfId="0" applyFont="1" applyFill="1" applyBorder="1">
      <alignment vertical="center"/>
    </xf>
    <xf numFmtId="0" fontId="15" fillId="14" borderId="13" xfId="0" applyFont="1" applyFill="1" applyBorder="1">
      <alignment vertical="center"/>
    </xf>
    <xf numFmtId="0" fontId="15" fillId="9" borderId="13" xfId="0" applyFont="1" applyFill="1" applyBorder="1">
      <alignment vertical="center"/>
    </xf>
    <xf numFmtId="0" fontId="0" fillId="0" borderId="13" xfId="0" applyBorder="1">
      <alignment vertical="center"/>
    </xf>
    <xf numFmtId="0" fontId="18" fillId="0" borderId="22" xfId="0" applyFont="1" applyBorder="1">
      <alignment vertical="center"/>
    </xf>
    <xf numFmtId="0" fontId="18" fillId="0" borderId="23" xfId="0" applyFont="1" applyBorder="1">
      <alignment vertical="center"/>
    </xf>
    <xf numFmtId="0" fontId="18" fillId="0" borderId="24" xfId="0" applyFont="1" applyBorder="1">
      <alignment vertical="center"/>
    </xf>
    <xf numFmtId="57" fontId="2" fillId="0" borderId="0" xfId="0" applyNumberFormat="1" applyFont="1" applyBorder="1" applyAlignment="1">
      <alignment horizontal="center" vertical="center" shrinkToFit="1"/>
    </xf>
    <xf numFmtId="0" fontId="6" fillId="0" borderId="0" xfId="0" applyFont="1" applyAlignment="1">
      <alignment horizontal="center" vertical="center"/>
    </xf>
    <xf numFmtId="176" fontId="10" fillId="0" borderId="13" xfId="0" applyNumberFormat="1" applyFont="1" applyBorder="1">
      <alignment vertical="center"/>
    </xf>
    <xf numFmtId="176" fontId="10" fillId="0" borderId="0" xfId="0" applyNumberFormat="1" applyFont="1">
      <alignment vertical="center"/>
    </xf>
    <xf numFmtId="0" fontId="6" fillId="0" borderId="13" xfId="0" applyNumberFormat="1" applyFont="1" applyBorder="1">
      <alignment vertical="center"/>
    </xf>
    <xf numFmtId="0" fontId="6" fillId="0" borderId="0" xfId="0" applyFont="1" applyAlignment="1">
      <alignment horizontal="center" vertical="center"/>
    </xf>
    <xf numFmtId="176" fontId="6" fillId="0" borderId="13" xfId="0" applyNumberFormat="1" applyFont="1" applyBorder="1" applyAlignment="1">
      <alignment horizontal="center" vertical="center"/>
    </xf>
    <xf numFmtId="49" fontId="6" fillId="0" borderId="13" xfId="0" applyNumberFormat="1" applyFont="1" applyBorder="1" applyAlignment="1">
      <alignment horizontal="center" vertical="center"/>
    </xf>
    <xf numFmtId="176"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0" fillId="0" borderId="0" xfId="0">
      <alignment vertical="center"/>
    </xf>
    <xf numFmtId="0" fontId="21" fillId="0" borderId="13" xfId="0" applyFont="1" applyBorder="1" applyAlignment="1">
      <alignment horizontal="center" vertical="center"/>
    </xf>
    <xf numFmtId="0" fontId="21" fillId="0" borderId="0" xfId="0" applyFont="1">
      <alignment vertical="center"/>
    </xf>
    <xf numFmtId="0" fontId="21" fillId="23" borderId="13" xfId="0" applyFont="1" applyFill="1" applyBorder="1">
      <alignment vertical="center"/>
    </xf>
    <xf numFmtId="0" fontId="21" fillId="0" borderId="0" xfId="0" applyFont="1" applyBorder="1" applyAlignment="1">
      <alignment horizontal="center" vertical="center"/>
    </xf>
    <xf numFmtId="0" fontId="21" fillId="0" borderId="0" xfId="0" applyFont="1" applyFill="1" applyBorder="1">
      <alignment vertical="center"/>
    </xf>
    <xf numFmtId="0" fontId="21" fillId="24" borderId="13" xfId="0" applyFont="1" applyFill="1" applyBorder="1" applyAlignment="1">
      <alignment vertical="center"/>
    </xf>
    <xf numFmtId="0" fontId="21" fillId="0" borderId="13" xfId="0" applyFont="1" applyFill="1" applyBorder="1" applyAlignment="1">
      <alignment horizontal="center" vertical="center"/>
    </xf>
    <xf numFmtId="0" fontId="21" fillId="22" borderId="13" xfId="0" applyFont="1" applyFill="1" applyBorder="1">
      <alignment vertical="center"/>
    </xf>
    <xf numFmtId="0" fontId="2" fillId="0" borderId="5" xfId="0" applyFont="1" applyBorder="1" applyAlignment="1">
      <alignment vertical="center" shrinkToFit="1"/>
    </xf>
    <xf numFmtId="0" fontId="2" fillId="0" borderId="1" xfId="0" applyFont="1" applyBorder="1" applyAlignment="1">
      <alignment horizontal="center" vertical="center" shrinkToFit="1"/>
    </xf>
    <xf numFmtId="0" fontId="0" fillId="0" borderId="0" xfId="0">
      <alignment vertical="center"/>
    </xf>
    <xf numFmtId="0" fontId="2" fillId="0" borderId="0" xfId="0" applyFont="1" applyBorder="1" applyAlignment="1">
      <alignment horizontal="center" vertical="center" shrinkToFit="1"/>
    </xf>
    <xf numFmtId="0" fontId="7" fillId="0" borderId="13" xfId="2" applyFont="1" applyBorder="1" applyAlignment="1">
      <alignment horizontal="center" vertical="center" wrapText="1"/>
    </xf>
    <xf numFmtId="0" fontId="6" fillId="0" borderId="0" xfId="0" applyFont="1" applyAlignment="1">
      <alignment vertical="center" wrapText="1"/>
    </xf>
    <xf numFmtId="0" fontId="6" fillId="0" borderId="28" xfId="0" applyFont="1" applyBorder="1" applyAlignment="1">
      <alignment vertical="center" shrinkToFit="1"/>
    </xf>
    <xf numFmtId="176" fontId="2" fillId="0" borderId="1" xfId="0" applyNumberFormat="1" applyFont="1" applyBorder="1" applyAlignment="1">
      <alignment horizontal="center" vertical="center" shrinkToFit="1"/>
    </xf>
    <xf numFmtId="0" fontId="2" fillId="0" borderId="5" xfId="0" applyFont="1" applyBorder="1" applyAlignment="1">
      <alignment vertical="center" shrinkToFit="1"/>
    </xf>
    <xf numFmtId="0" fontId="2" fillId="0" borderId="1" xfId="0" applyFont="1" applyBorder="1" applyAlignment="1">
      <alignment horizontal="center" vertical="center" shrinkToFit="1"/>
    </xf>
    <xf numFmtId="0" fontId="0" fillId="0" borderId="0" xfId="0">
      <alignment vertical="center"/>
    </xf>
    <xf numFmtId="0" fontId="2" fillId="0" borderId="0" xfId="0" applyFont="1" applyBorder="1" applyAlignment="1">
      <alignment horizontal="center" vertical="center" shrinkToFit="1"/>
    </xf>
    <xf numFmtId="57" fontId="2" fillId="0" borderId="0" xfId="0" applyNumberFormat="1" applyFont="1" applyBorder="1" applyAlignment="1">
      <alignment horizontal="center" vertical="center" shrinkToFit="1"/>
    </xf>
    <xf numFmtId="0" fontId="6" fillId="0" borderId="3" xfId="0" applyFont="1" applyBorder="1" applyAlignment="1">
      <alignment vertical="center" wrapText="1"/>
    </xf>
    <xf numFmtId="0" fontId="2" fillId="0" borderId="1" xfId="0" applyFont="1" applyBorder="1" applyAlignment="1">
      <alignment horizontal="center" vertical="center" wrapText="1" shrinkToFit="1"/>
    </xf>
    <xf numFmtId="0" fontId="6" fillId="0" borderId="13" xfId="0" applyFont="1" applyBorder="1" applyAlignment="1">
      <alignment horizontal="center" vertical="center"/>
    </xf>
    <xf numFmtId="0" fontId="4" fillId="0" borderId="11" xfId="1" applyBorder="1" applyAlignment="1">
      <alignment horizontal="center" vertical="center"/>
    </xf>
    <xf numFmtId="0" fontId="6" fillId="0" borderId="1" xfId="0" applyFont="1" applyBorder="1" applyAlignment="1">
      <alignment horizontal="left" vertical="center"/>
    </xf>
    <xf numFmtId="57" fontId="6" fillId="0" borderId="1" xfId="0" applyNumberFormat="1" applyFont="1" applyBorder="1" applyAlignment="1">
      <alignment horizontal="left" vertical="center"/>
    </xf>
    <xf numFmtId="0" fontId="0" fillId="0" borderId="0" xfId="0">
      <alignment vertical="center"/>
    </xf>
    <xf numFmtId="0" fontId="6" fillId="0" borderId="1" xfId="0" applyFont="1" applyBorder="1" applyAlignment="1">
      <alignment horizontal="center" vertical="center" shrinkToFit="1"/>
    </xf>
    <xf numFmtId="0" fontId="6" fillId="0" borderId="13" xfId="0" applyFont="1" applyBorder="1" applyAlignment="1">
      <alignment horizontal="center" vertical="center"/>
    </xf>
    <xf numFmtId="0" fontId="6" fillId="0" borderId="13" xfId="0" applyFont="1" applyBorder="1" applyAlignment="1">
      <alignment horizontal="center" vertical="center"/>
    </xf>
    <xf numFmtId="0" fontId="12" fillId="0" borderId="13" xfId="0" applyFont="1" applyBorder="1" applyAlignment="1">
      <alignment horizontal="right" vertical="center"/>
    </xf>
    <xf numFmtId="0" fontId="0" fillId="0" borderId="0" xfId="0">
      <alignment vertical="center"/>
    </xf>
    <xf numFmtId="0" fontId="6"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7" fontId="19" fillId="0" borderId="20" xfId="0" applyNumberFormat="1" applyFont="1" applyBorder="1" applyAlignment="1">
      <alignment horizontal="center" vertical="center"/>
    </xf>
    <xf numFmtId="177" fontId="20" fillId="0" borderId="16" xfId="0" applyNumberFormat="1" applyFont="1" applyBorder="1" applyAlignment="1">
      <alignment horizontal="center" vertical="center"/>
    </xf>
    <xf numFmtId="177" fontId="20" fillId="0" borderId="17" xfId="0" applyNumberFormat="1" applyFont="1" applyBorder="1" applyAlignment="1">
      <alignment horizontal="center" vertical="center"/>
    </xf>
    <xf numFmtId="0" fontId="0" fillId="0" borderId="20" xfId="0" applyBorder="1" applyAlignment="1">
      <alignment horizontal="center" vertical="center"/>
    </xf>
    <xf numFmtId="178" fontId="0" fillId="0" borderId="20"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7" xfId="0" applyNumberFormat="1" applyBorder="1" applyAlignment="1">
      <alignment horizontal="center" vertical="center"/>
    </xf>
    <xf numFmtId="0" fontId="7" fillId="0" borderId="13" xfId="2" applyFont="1" applyBorder="1" applyAlignment="1">
      <alignment horizontal="center" vertical="center" shrinkToFit="1"/>
    </xf>
    <xf numFmtId="0" fontId="17" fillId="0" borderId="13" xfId="2" applyFont="1" applyBorder="1" applyAlignment="1">
      <alignment horizontal="center" vertical="center" wrapText="1" shrinkToFit="1"/>
    </xf>
    <xf numFmtId="176" fontId="8" fillId="0" borderId="13" xfId="2" applyNumberFormat="1" applyFont="1" applyBorder="1" applyAlignment="1">
      <alignment horizontal="center" vertical="center" wrapText="1"/>
    </xf>
    <xf numFmtId="176" fontId="8" fillId="0" borderId="13" xfId="2" applyNumberFormat="1" applyFont="1" applyBorder="1" applyAlignment="1">
      <alignment horizontal="center" vertical="center"/>
    </xf>
    <xf numFmtId="0" fontId="7" fillId="0" borderId="13" xfId="2" applyFont="1" applyBorder="1" applyAlignment="1">
      <alignment horizontal="center" vertical="center" wrapText="1"/>
    </xf>
    <xf numFmtId="0" fontId="7" fillId="0" borderId="13" xfId="2" applyFont="1" applyBorder="1" applyAlignment="1">
      <alignment horizontal="center" vertical="center"/>
    </xf>
    <xf numFmtId="176" fontId="7" fillId="0" borderId="13" xfId="2" applyNumberFormat="1" applyFont="1" applyBorder="1" applyAlignment="1">
      <alignment horizontal="center" vertical="center" wrapText="1" shrinkToFit="1"/>
    </xf>
    <xf numFmtId="49" fontId="7" fillId="0" borderId="13" xfId="2"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8" fillId="0" borderId="13" xfId="2" applyFont="1" applyBorder="1" applyAlignment="1">
      <alignment horizontal="center" vertical="center" wrapText="1"/>
    </xf>
    <xf numFmtId="0" fontId="14" fillId="0" borderId="26"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14" fontId="10" fillId="0" borderId="25" xfId="0" applyNumberFormat="1" applyFont="1" applyFill="1" applyBorder="1" applyAlignment="1">
      <alignment horizontal="center" vertical="center"/>
    </xf>
    <xf numFmtId="14" fontId="10" fillId="0" borderId="11" xfId="0" applyNumberFormat="1" applyFont="1" applyFill="1" applyBorder="1" applyAlignment="1">
      <alignment horizontal="center" vertical="center"/>
    </xf>
    <xf numFmtId="0" fontId="21" fillId="22" borderId="13" xfId="0" applyFont="1" applyFill="1" applyBorder="1" applyAlignment="1">
      <alignment horizontal="center" vertical="center"/>
    </xf>
    <xf numFmtId="0" fontId="21" fillId="23" borderId="14" xfId="0" applyFont="1" applyFill="1" applyBorder="1" applyAlignment="1">
      <alignment horizontal="center" vertical="center"/>
    </xf>
    <xf numFmtId="0" fontId="21" fillId="23" borderId="15"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5" borderId="13" xfId="0" applyFont="1" applyFill="1" applyBorder="1" applyAlignment="1">
      <alignment horizontal="right" vertical="center"/>
    </xf>
    <xf numFmtId="0" fontId="12" fillId="0" borderId="13" xfId="0" applyFont="1" applyBorder="1" applyAlignment="1">
      <alignment horizontal="right" vertical="center"/>
    </xf>
    <xf numFmtId="0" fontId="12" fillId="6" borderId="13" xfId="0" applyFont="1" applyFill="1" applyBorder="1" applyAlignment="1">
      <alignment horizontal="right" vertical="center"/>
    </xf>
    <xf numFmtId="0" fontId="12" fillId="7" borderId="13" xfId="0" applyFont="1" applyFill="1" applyBorder="1" applyAlignment="1">
      <alignment horizontal="right" vertical="center"/>
    </xf>
    <xf numFmtId="0" fontId="12" fillId="8" borderId="13" xfId="0" applyFont="1" applyFill="1" applyBorder="1" applyAlignment="1">
      <alignment horizontal="right" vertical="center"/>
    </xf>
    <xf numFmtId="0" fontId="12" fillId="2" borderId="13" xfId="0" applyFont="1" applyFill="1" applyBorder="1" applyAlignment="1">
      <alignment horizontal="right" vertical="center"/>
    </xf>
    <xf numFmtId="0" fontId="21" fillId="22" borderId="14" xfId="0" applyFont="1" applyFill="1" applyBorder="1" applyAlignment="1">
      <alignment horizontal="center" vertical="center"/>
    </xf>
    <xf numFmtId="0" fontId="21" fillId="22" borderId="15" xfId="0" applyFont="1" applyFill="1" applyBorder="1" applyAlignment="1">
      <alignment horizontal="center" vertical="center"/>
    </xf>
    <xf numFmtId="0" fontId="12" fillId="7" borderId="29" xfId="0" applyFont="1" applyFill="1" applyBorder="1" applyAlignment="1">
      <alignment horizontal="right" vertical="center"/>
    </xf>
    <xf numFmtId="0" fontId="12" fillId="7" borderId="31" xfId="0" applyFont="1" applyFill="1" applyBorder="1" applyAlignment="1">
      <alignment horizontal="right" vertical="center"/>
    </xf>
    <xf numFmtId="0" fontId="12" fillId="0" borderId="29" xfId="0" applyFont="1" applyBorder="1" applyAlignment="1">
      <alignment horizontal="right" vertical="center"/>
    </xf>
    <xf numFmtId="0" fontId="12" fillId="0" borderId="31" xfId="0" applyFont="1" applyBorder="1" applyAlignment="1">
      <alignment horizontal="right" vertical="center"/>
    </xf>
    <xf numFmtId="0" fontId="12" fillId="8" borderId="29" xfId="0" applyFont="1" applyFill="1" applyBorder="1" applyAlignment="1">
      <alignment horizontal="right" vertical="center"/>
    </xf>
    <xf numFmtId="0" fontId="12" fillId="8" borderId="30" xfId="0" applyFont="1" applyFill="1" applyBorder="1" applyAlignment="1">
      <alignment horizontal="right" vertical="center"/>
    </xf>
    <xf numFmtId="0" fontId="12" fillId="8" borderId="31" xfId="0" applyFont="1" applyFill="1" applyBorder="1" applyAlignment="1">
      <alignment horizontal="right" vertical="center"/>
    </xf>
    <xf numFmtId="0" fontId="12" fillId="0" borderId="30" xfId="0" applyFont="1" applyBorder="1" applyAlignment="1">
      <alignment horizontal="right" vertical="center"/>
    </xf>
    <xf numFmtId="0" fontId="12" fillId="2" borderId="29" xfId="0" applyFont="1" applyFill="1" applyBorder="1" applyAlignment="1">
      <alignment horizontal="right" vertical="center"/>
    </xf>
    <xf numFmtId="0" fontId="12" fillId="2" borderId="31" xfId="0" applyFont="1" applyFill="1" applyBorder="1" applyAlignment="1">
      <alignment horizontal="right" vertical="center"/>
    </xf>
    <xf numFmtId="0" fontId="12" fillId="5" borderId="29" xfId="0" applyFont="1" applyFill="1" applyBorder="1" applyAlignment="1">
      <alignment horizontal="right" vertical="center"/>
    </xf>
    <xf numFmtId="0" fontId="12" fillId="5" borderId="30" xfId="0" applyFont="1" applyFill="1" applyBorder="1" applyAlignment="1">
      <alignment horizontal="right" vertical="center"/>
    </xf>
    <xf numFmtId="0" fontId="12" fillId="5" borderId="31" xfId="0" applyFont="1" applyFill="1" applyBorder="1" applyAlignment="1">
      <alignment horizontal="right" vertical="center"/>
    </xf>
    <xf numFmtId="0" fontId="12" fillId="6" borderId="29" xfId="0" applyFont="1" applyFill="1" applyBorder="1" applyAlignment="1">
      <alignment horizontal="right" vertical="center"/>
    </xf>
    <xf numFmtId="0" fontId="12" fillId="6" borderId="31" xfId="0" applyFont="1" applyFill="1" applyBorder="1" applyAlignment="1">
      <alignment horizontal="right" vertical="center"/>
    </xf>
    <xf numFmtId="0" fontId="2" fillId="0" borderId="5" xfId="0" applyFont="1" applyBorder="1" applyAlignment="1">
      <alignment vertical="center" shrinkToFit="1"/>
    </xf>
    <xf numFmtId="0" fontId="0" fillId="0" borderId="0" xfId="0" applyAlignment="1">
      <alignment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57" fontId="2" fillId="0" borderId="1" xfId="0" applyNumberFormat="1"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4" xfId="0" applyBorder="1" applyAlignment="1">
      <alignment horizontal="center" vertical="center"/>
    </xf>
    <xf numFmtId="57" fontId="2" fillId="0" borderId="2" xfId="0" applyNumberFormat="1" applyFont="1" applyBorder="1" applyAlignment="1">
      <alignment horizontal="center" vertical="center" shrinkToFit="1"/>
    </xf>
    <xf numFmtId="57" fontId="2" fillId="0" borderId="1" xfId="0" applyNumberFormat="1"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0" xfId="0" applyAlignment="1">
      <alignment horizontal="center" vertical="center"/>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A6A6A6"/>
      <color rgb="FFFFCCFF"/>
      <color rgb="FFFFFF66"/>
      <color rgb="FFCCFFCC"/>
      <color rgb="FFDCB9FF"/>
      <color rgb="FFCCCCFF"/>
      <color rgb="FFCC99FF"/>
      <color rgb="FF8369AB"/>
      <color rgb="FF53BFD5"/>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openxmlformats.org/officeDocument/2006/relationships/chartUserShapes" Target="../drawings/drawing3.xml" />
  <Relationship Id="rId1" Type="http://schemas.openxmlformats.org/officeDocument/2006/relationships/themeOverride" Target="../theme/themeOverrid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2" Type="http://schemas.openxmlformats.org/officeDocument/2006/relationships/chartUserShapes" Target="../drawings/drawing6.xml" />
  <Relationship Id="rId1" Type="http://schemas.openxmlformats.org/officeDocument/2006/relationships/themeOverride" Target="../theme/themeOverride2.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a:t>登録希望の理由（詳細</a:t>
            </a:r>
            <a:r>
              <a:rPr lang="en-US" altLang="en-US"/>
              <a:t>ver.）</a:t>
            </a:r>
          </a:p>
        </c:rich>
      </c:tx>
      <c:layout>
        <c:manualLayout>
          <c:xMode val="edge"/>
          <c:yMode val="edge"/>
          <c:x val="0.70224475997295455"/>
          <c:y val="1.5126958400864398E-2"/>
        </c:manualLayout>
      </c:layout>
      <c:overlay val="0"/>
    </c:title>
    <c:autoTitleDeleted val="0"/>
    <c:plotArea>
      <c:layout>
        <c:manualLayout>
          <c:layoutTarget val="inner"/>
          <c:xMode val="edge"/>
          <c:yMode val="edge"/>
          <c:x val="0.22105732219578028"/>
          <c:y val="5.8988331482875821E-2"/>
          <c:w val="0.56464678730574502"/>
          <c:h val="0.90233668117255195"/>
        </c:manualLayout>
      </c:layout>
      <c:doughnutChart>
        <c:varyColors val="1"/>
        <c:ser>
          <c:idx val="0"/>
          <c:order val="0"/>
          <c:dPt>
            <c:idx val="0"/>
            <c:bubble3D val="0"/>
            <c:spPr>
              <a:solidFill>
                <a:srgbClr val="8A69AB"/>
              </a:solidFill>
            </c:spPr>
          </c:dPt>
          <c:dPt>
            <c:idx val="1"/>
            <c:bubble3D val="0"/>
            <c:spPr>
              <a:solidFill>
                <a:schemeClr val="accent4"/>
              </a:solidFill>
            </c:spPr>
          </c:dPt>
          <c:dPt>
            <c:idx val="2"/>
            <c:bubble3D val="0"/>
            <c:spPr>
              <a:solidFill>
                <a:schemeClr val="accent6"/>
              </a:solidFill>
            </c:spPr>
          </c:dPt>
          <c:dPt>
            <c:idx val="3"/>
            <c:bubble3D val="0"/>
            <c:spPr>
              <a:solidFill>
                <a:srgbClr val="5CD9D6"/>
              </a:solidFill>
            </c:spPr>
          </c:dPt>
          <c:dPt>
            <c:idx val="4"/>
            <c:bubble3D val="0"/>
            <c:spPr>
              <a:solidFill>
                <a:srgbClr val="5BFFE0"/>
              </a:solidFill>
            </c:spPr>
          </c:dPt>
          <c:dPt>
            <c:idx val="5"/>
            <c:bubble3D val="0"/>
            <c:spPr>
              <a:solidFill>
                <a:srgbClr val="008000"/>
              </a:solidFill>
            </c:spPr>
          </c:dPt>
          <c:dPt>
            <c:idx val="6"/>
            <c:bubble3D val="0"/>
            <c:spPr>
              <a:solidFill>
                <a:srgbClr val="33CC33"/>
              </a:solidFill>
            </c:spPr>
          </c:dPt>
          <c:dPt>
            <c:idx val="7"/>
            <c:bubble3D val="0"/>
            <c:spPr>
              <a:solidFill>
                <a:srgbClr val="FF832F"/>
              </a:solidFill>
            </c:spPr>
          </c:dPt>
          <c:dPt>
            <c:idx val="8"/>
            <c:bubble3D val="0"/>
            <c:spPr>
              <a:solidFill>
                <a:srgbClr val="FF9933"/>
              </a:solidFill>
            </c:spPr>
          </c:dPt>
          <c:dPt>
            <c:idx val="9"/>
            <c:bubble3D val="0"/>
            <c:spPr>
              <a:solidFill>
                <a:srgbClr val="FFA7C4"/>
              </a:solidFill>
            </c:spPr>
          </c:dPt>
          <c:dPt>
            <c:idx val="10"/>
            <c:bubble3D val="0"/>
            <c:spPr>
              <a:solidFill>
                <a:srgbClr val="FF6565"/>
              </a:solidFill>
            </c:spPr>
          </c:dPt>
          <c:dPt>
            <c:idx val="11"/>
            <c:bubble3D val="0"/>
            <c:spPr>
              <a:solidFill>
                <a:srgbClr val="5B9BD5">
                  <a:lumMod val="60000"/>
                  <a:lumOff val="40000"/>
                </a:srgbClr>
              </a:solidFill>
            </c:spPr>
          </c:dPt>
          <c:dPt>
            <c:idx val="12"/>
            <c:bubble3D val="0"/>
            <c:spPr>
              <a:solidFill>
                <a:srgbClr val="5B9BD5"/>
              </a:solidFill>
            </c:spPr>
          </c:dPt>
          <c:dPt>
            <c:idx val="13"/>
            <c:bubble3D val="0"/>
            <c:spPr>
              <a:solidFill>
                <a:srgbClr val="5B9BD5">
                  <a:lumMod val="75000"/>
                </a:srgbClr>
              </a:solidFill>
            </c:spPr>
          </c:dPt>
          <c:dPt>
            <c:idx val="14"/>
            <c:bubble3D val="0"/>
            <c:spPr>
              <a:solidFill>
                <a:srgbClr val="5B9BD5">
                  <a:lumMod val="50000"/>
                </a:srgbClr>
              </a:solidFill>
            </c:spPr>
          </c:dPt>
          <c:dPt>
            <c:idx val="15"/>
            <c:bubble3D val="0"/>
            <c:spPr>
              <a:solidFill>
                <a:srgbClr val="A1CD89"/>
              </a:solidFill>
            </c:spPr>
          </c:dPt>
          <c:dPt>
            <c:idx val="16"/>
            <c:bubble3D val="0"/>
            <c:spPr>
              <a:solidFill>
                <a:srgbClr val="70AD47">
                  <a:lumMod val="20000"/>
                  <a:lumOff val="80000"/>
                </a:srgbClr>
              </a:solidFill>
            </c:spPr>
          </c:dPt>
          <c:dPt>
            <c:idx val="17"/>
            <c:bubble3D val="0"/>
            <c:spPr>
              <a:solidFill>
                <a:schemeClr val="bg1">
                  <a:lumMod val="65000"/>
                </a:schemeClr>
              </a:solidFill>
            </c:spPr>
          </c:dPt>
          <c:dLbls>
            <c:dLbl>
              <c:idx val="0"/>
              <c:layout>
                <c:manualLayout>
                  <c:x val="2.3007890101582041E-2"/>
                  <c:y val="-0.18460228984044655"/>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8.9887533210544907E-2"/>
                  <c:y val="0.10928961748633879"/>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7.0820565202587671E-2"/>
                  <c:y val="0.12717337307501242"/>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1.9067075246850529E-2"/>
                  <c:y val="0.16492796820665673"/>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2.7238678924072182E-2"/>
                  <c:y val="9.9354197714853459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7.7630234933605727E-2"/>
                  <c:y val="0.10928961748633879"/>
                </c:manualLayout>
              </c:layout>
              <c:showLegendKey val="0"/>
              <c:showVal val="0"/>
              <c:showCatName val="1"/>
              <c:showSerName val="0"/>
              <c:showPercent val="1"/>
              <c:showBubbleSize val="0"/>
              <c:extLst>
                <c:ext xmlns:c15="http://schemas.microsoft.com/office/drawing/2012/chart" uri="{CE6537A1-D6FC-4f65-9D91-7224C49458BB}"/>
              </c:extLst>
            </c:dLbl>
            <c:dLbl>
              <c:idx val="8"/>
              <c:layout>
                <c:manualLayout>
                  <c:x val="-0.10214504596527069"/>
                  <c:y val="6.5573770491803213E-2"/>
                </c:manualLayout>
              </c:layout>
              <c:showLegendKey val="0"/>
              <c:showVal val="0"/>
              <c:showCatName val="1"/>
              <c:showSerName val="0"/>
              <c:showPercent val="1"/>
              <c:showBubbleSize val="0"/>
              <c:extLst>
                <c:ext xmlns:c15="http://schemas.microsoft.com/office/drawing/2012/chart" uri="{CE6537A1-D6FC-4f65-9D91-7224C49458BB}"/>
              </c:extLst>
            </c:dLbl>
            <c:dLbl>
              <c:idx val="9"/>
              <c:layout>
                <c:manualLayout>
                  <c:x val="-0.11167858358869595"/>
                  <c:y val="4.1728763040238454E-2"/>
                </c:manualLayout>
              </c:layout>
              <c:showLegendKey val="0"/>
              <c:showVal val="0"/>
              <c:showCatName val="1"/>
              <c:showSerName val="0"/>
              <c:showPercent val="1"/>
              <c:showBubbleSize val="0"/>
              <c:extLst>
                <c:ext xmlns:c15="http://schemas.microsoft.com/office/drawing/2012/chart" uri="{CE6537A1-D6FC-4f65-9D91-7224C49458BB}"/>
              </c:extLst>
            </c:dLbl>
            <c:dLbl>
              <c:idx val="10"/>
              <c:layout>
                <c:manualLayout>
                  <c:x val="-0.20429009193054137"/>
                  <c:y val="4.1728763040238454E-2"/>
                </c:manualLayout>
              </c:layout>
              <c:showLegendKey val="0"/>
              <c:showVal val="0"/>
              <c:showCatName val="1"/>
              <c:showSerName val="0"/>
              <c:showPercent val="1"/>
              <c:showBubbleSize val="0"/>
              <c:extLst>
                <c:ext xmlns:c15="http://schemas.microsoft.com/office/drawing/2012/chart" uri="{CE6537A1-D6FC-4f65-9D91-7224C49458BB}"/>
              </c:extLst>
            </c:dLbl>
            <c:dLbl>
              <c:idx val="11"/>
              <c:layout>
                <c:manualLayout>
                  <c:x val="-0.20292815798433778"/>
                  <c:y val="-1.987083954297069E-2"/>
                </c:manualLayout>
              </c:layout>
              <c:showLegendKey val="0"/>
              <c:showVal val="0"/>
              <c:showCatName val="1"/>
              <c:showSerName val="0"/>
              <c:showPercent val="1"/>
              <c:showBubbleSize val="0"/>
              <c:extLst>
                <c:ext xmlns:c15="http://schemas.microsoft.com/office/drawing/2012/chart" uri="{CE6537A1-D6FC-4f65-9D91-7224C49458BB}"/>
              </c:extLst>
            </c:dLbl>
            <c:dLbl>
              <c:idx val="12"/>
              <c:layout>
                <c:manualLayout>
                  <c:x val="-0.22880490296220632"/>
                  <c:y val="-3.7754595131644315E-2"/>
                </c:manualLayout>
              </c:layout>
              <c:showLegendKey val="0"/>
              <c:showVal val="0"/>
              <c:showCatName val="1"/>
              <c:showSerName val="0"/>
              <c:showPercent val="1"/>
              <c:showBubbleSize val="0"/>
              <c:extLst>
                <c:ext xmlns:c15="http://schemas.microsoft.com/office/drawing/2012/chart" uri="{CE6537A1-D6FC-4f65-9D91-7224C49458BB}"/>
              </c:extLst>
            </c:dLbl>
            <c:dLbl>
              <c:idx val="13"/>
              <c:layout>
                <c:manualLayout>
                  <c:x val="-0.21246169560776301"/>
                  <c:y val="-7.1535022354694486E-2"/>
                </c:manualLayout>
              </c:layout>
              <c:showLegendKey val="0"/>
              <c:showVal val="0"/>
              <c:showCatName val="1"/>
              <c:showSerName val="0"/>
              <c:showPercent val="1"/>
              <c:showBubbleSize val="0"/>
              <c:extLst>
                <c:ext xmlns:c15="http://schemas.microsoft.com/office/drawing/2012/chart" uri="{CE6537A1-D6FC-4f65-9D91-7224C49458BB}"/>
              </c:extLst>
            </c:dLbl>
            <c:dLbl>
              <c:idx val="14"/>
              <c:layout>
                <c:manualLayout>
                  <c:x val="-0.18930881852230164"/>
                  <c:y val="-0.12916045702930951"/>
                </c:manualLayout>
              </c:layout>
              <c:showLegendKey val="0"/>
              <c:showVal val="0"/>
              <c:showCatName val="1"/>
              <c:showSerName val="0"/>
              <c:showPercent val="1"/>
              <c:showBubbleSize val="0"/>
              <c:extLst>
                <c:ext xmlns:c15="http://schemas.microsoft.com/office/drawing/2012/chart" uri="{CE6537A1-D6FC-4f65-9D91-7224C49458BB}"/>
              </c:extLst>
            </c:dLbl>
            <c:dLbl>
              <c:idx val="15"/>
              <c:layout>
                <c:manualLayout>
                  <c:x val="-0.1060567990798903"/>
                  <c:y val="-0.15340475883137558"/>
                </c:manualLayout>
              </c:layout>
              <c:showLegendKey val="0"/>
              <c:showVal val="0"/>
              <c:showCatName val="1"/>
              <c:showSerName val="0"/>
              <c:showPercent val="1"/>
              <c:showBubbleSize val="0"/>
              <c:extLst>
                <c:ext xmlns:c15="http://schemas.microsoft.com/office/drawing/2012/chart" uri="{CE6537A1-D6FC-4f65-9D91-7224C49458BB}"/>
              </c:extLst>
            </c:dLbl>
            <c:dLbl>
              <c:idx val="16"/>
              <c:layout>
                <c:manualLayout>
                  <c:x val="-3.5410282601293787E-2"/>
                  <c:y val="-0.20665673124689518"/>
                </c:manualLayout>
              </c:layout>
              <c:showLegendKey val="0"/>
              <c:showVal val="0"/>
              <c:showCatName val="1"/>
              <c:showSerName val="0"/>
              <c:showPercent val="1"/>
              <c:showBubbleSize val="0"/>
              <c:extLst>
                <c:ext xmlns:c15="http://schemas.microsoft.com/office/drawing/2012/chart" uri="{CE6537A1-D6FC-4f65-9D91-7224C49458BB}"/>
              </c:extLst>
            </c:dLbl>
            <c:dLbl>
              <c:idx val="17"/>
              <c:layout>
                <c:manualLayout>
                  <c:x val="-1.361933946203609E-3"/>
                  <c:y val="-5.1664182811723795E-2"/>
                </c:manualLayout>
              </c:layout>
              <c:showLegendKey val="0"/>
              <c:showVal val="0"/>
              <c:showCatName val="1"/>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1200" b="1"/>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グラフ!$A$6:$A$23</c:f>
              <c:strCache>
                <c:ptCount val="18"/>
                <c:pt idx="0">
                  <c:v>気になる物件</c:v>
                </c:pt>
                <c:pt idx="1">
                  <c:v>町内転居希望</c:v>
                </c:pt>
                <c:pt idx="2">
                  <c:v>自然環境</c:v>
                </c:pt>
                <c:pt idx="3">
                  <c:v>サーフィン</c:v>
                </c:pt>
                <c:pt idx="4">
                  <c:v>釣り</c:v>
                </c:pt>
                <c:pt idx="5">
                  <c:v>いなか暮らし</c:v>
                </c:pt>
                <c:pt idx="6">
                  <c:v>家庭菜園・畑</c:v>
                </c:pt>
                <c:pt idx="7">
                  <c:v>職場の近く</c:v>
                </c:pt>
                <c:pt idx="8">
                  <c:v>起業・転職</c:v>
                </c:pt>
                <c:pt idx="9">
                  <c:v>子育て環境</c:v>
                </c:pt>
                <c:pt idx="10">
                  <c:v>結婚</c:v>
                </c:pt>
                <c:pt idx="11">
                  <c:v>町民が親切・やさしい</c:v>
                </c:pt>
                <c:pt idx="12">
                  <c:v>本人(家族)の出身地</c:v>
                </c:pt>
                <c:pt idx="13">
                  <c:v>家族・友人がいるから</c:v>
                </c:pt>
                <c:pt idx="14">
                  <c:v>子の転居先として</c:v>
                </c:pt>
                <c:pt idx="15">
                  <c:v>空き家バンクの充実</c:v>
                </c:pt>
                <c:pt idx="16">
                  <c:v>補助金などの充実</c:v>
                </c:pt>
                <c:pt idx="17">
                  <c:v>その他</c:v>
                </c:pt>
              </c:strCache>
            </c:strRef>
          </c:cat>
          <c:val>
            <c:numRef>
              <c:f>グラフ!$B$6:$B$23</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1"/>
          <c:showSerName val="0"/>
          <c:showPercent val="0"/>
          <c:showBubbleSize val="0"/>
          <c:showLeaderLines val="1"/>
        </c:dLbls>
        <c:firstSliceAng val="0"/>
        <c:holeSize val="33"/>
      </c:doughnutChart>
    </c:plotArea>
    <c:legend>
      <c:legendPos val="r"/>
      <c:overlay val="0"/>
    </c:legend>
    <c:plotVisOnly val="1"/>
    <c:dispBlanksAs val="gap"/>
    <c:showDLblsOverMax val="0"/>
  </c:chart>
  <c:spPr>
    <a:ln>
      <a:noFill/>
    </a:ln>
  </c:sp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登録者</a:t>
            </a:r>
            <a:endParaRPr lang="en-US" altLang="ja-JP"/>
          </a:p>
          <a:p>
            <a:pPr>
              <a:defRPr/>
            </a:pPr>
            <a:r>
              <a:rPr lang="ja-JP" altLang="en-US"/>
              <a:t>家族構成</a:t>
            </a:r>
          </a:p>
        </c:rich>
      </c:tx>
      <c:layout>
        <c:manualLayout>
          <c:xMode val="edge"/>
          <c:yMode val="edge"/>
          <c:x val="0.72645905942085121"/>
          <c:y val="5.7007125890736345E-2"/>
        </c:manualLayout>
      </c:layout>
      <c:overlay val="0"/>
      <c:spPr>
        <a:solidFill>
          <a:srgbClr val="FFCCFF"/>
        </a:solidFill>
      </c:spPr>
    </c:title>
    <c:autoTitleDeleted val="0"/>
    <c:plotArea>
      <c:layout>
        <c:manualLayout>
          <c:layoutTarget val="inner"/>
          <c:xMode val="edge"/>
          <c:yMode val="edge"/>
          <c:x val="5.912396196377092E-2"/>
          <c:y val="0.18383800599746888"/>
          <c:w val="0.62966201970655311"/>
          <c:h val="0.72986951452921112"/>
        </c:manualLayout>
      </c:layout>
      <c:pieChart>
        <c:varyColors val="1"/>
        <c:ser>
          <c:idx val="0"/>
          <c:order val="0"/>
          <c:dPt>
            <c:idx val="0"/>
            <c:bubble3D val="0"/>
            <c:spPr>
              <a:solidFill>
                <a:schemeClr val="accent4"/>
              </a:solidFill>
            </c:spPr>
          </c:dPt>
          <c:dPt>
            <c:idx val="1"/>
            <c:bubble3D val="0"/>
            <c:spPr>
              <a:solidFill>
                <a:srgbClr val="FF6699"/>
              </a:solidFill>
            </c:spPr>
          </c:dPt>
          <c:dPt>
            <c:idx val="2"/>
            <c:bubble3D val="0"/>
            <c:spPr>
              <a:solidFill>
                <a:schemeClr val="accent6"/>
              </a:solidFill>
            </c:spPr>
          </c:dPt>
          <c:dPt>
            <c:idx val="3"/>
            <c:bubble3D val="0"/>
            <c:spPr>
              <a:solidFill>
                <a:schemeClr val="accent2"/>
              </a:solidFill>
            </c:spPr>
          </c:dPt>
          <c:dPt>
            <c:idx val="4"/>
            <c:bubble3D val="0"/>
            <c:spPr>
              <a:solidFill>
                <a:srgbClr val="53BFD5"/>
              </a:solidFill>
            </c:spPr>
          </c:dPt>
          <c:dPt>
            <c:idx val="5"/>
            <c:bubble3D val="0"/>
            <c:spPr>
              <a:solidFill>
                <a:srgbClr val="8369AB"/>
              </a:solidFill>
            </c:spPr>
          </c:dPt>
          <c:dPt>
            <c:idx val="6"/>
            <c:bubble3D val="0"/>
            <c:spPr>
              <a:solidFill>
                <a:schemeClr val="bg1">
                  <a:lumMod val="50000"/>
                </a:schemeClr>
              </a:solidFill>
            </c:spPr>
          </c:dPt>
          <c:dLbls>
            <c:dLbl>
              <c:idx val="5"/>
              <c:layout>
                <c:manualLayout>
                  <c:x val="-9.5785465341422488E-2"/>
                  <c:y val="-2.7675139182424049E-2"/>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2.7495589690632932E-3"/>
                  <c:y val="-2.5934751030230484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0.14448668301708187"/>
                  <c:y val="-2.7983117312236207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 (貼付)'!$A$45:$A$52</c:f>
              <c:strCache>
                <c:ptCount val="8"/>
                <c:pt idx="0">
                  <c:v>単身</c:v>
                </c:pt>
                <c:pt idx="1">
                  <c:v>2人</c:v>
                </c:pt>
                <c:pt idx="2">
                  <c:v>3人</c:v>
                </c:pt>
                <c:pt idx="3">
                  <c:v>4人</c:v>
                </c:pt>
                <c:pt idx="4">
                  <c:v>5人</c:v>
                </c:pt>
                <c:pt idx="5">
                  <c:v>6人</c:v>
                </c:pt>
                <c:pt idx="6">
                  <c:v>7人</c:v>
                </c:pt>
                <c:pt idx="7">
                  <c:v>8人以上</c:v>
                </c:pt>
              </c:strCache>
            </c:strRef>
          </c:cat>
          <c:val>
            <c:numRef>
              <c:f>'グラフ (貼付)'!$B$45:$B$52</c:f>
              <c:numCache>
                <c:formatCode>General</c:formatCode>
                <c:ptCount val="8"/>
                <c:pt idx="0">
                  <c:v>179</c:v>
                </c:pt>
                <c:pt idx="1">
                  <c:v>150</c:v>
                </c:pt>
                <c:pt idx="2">
                  <c:v>87</c:v>
                </c:pt>
                <c:pt idx="3">
                  <c:v>48</c:v>
                </c:pt>
                <c:pt idx="4">
                  <c:v>17</c:v>
                </c:pt>
                <c:pt idx="5">
                  <c:v>8</c:v>
                </c:pt>
                <c:pt idx="6">
                  <c:v>3</c:v>
                </c:pt>
                <c:pt idx="7">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7249989243147887"/>
          <c:y val="0.25989164656080699"/>
          <c:w val="0.15646185620240094"/>
          <c:h val="0.63033522234898787"/>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登録希望の理由</a:t>
            </a:r>
            <a:r>
              <a:rPr lang="en-US"/>
              <a:t>(</a:t>
            </a:r>
            <a:r>
              <a:rPr lang="ja-JP"/>
              <a:t>大枠</a:t>
            </a:r>
            <a:r>
              <a:rPr lang="en-US"/>
              <a:t>ver.) </a:t>
            </a:r>
            <a:endParaRPr lang="ja-JP"/>
          </a:p>
        </c:rich>
      </c:tx>
      <c:layout>
        <c:manualLayout>
          <c:xMode val="edge"/>
          <c:yMode val="edge"/>
          <c:x val="0.70224475997295455"/>
          <c:y val="1.5126958400864398E-2"/>
        </c:manualLayout>
      </c:layout>
      <c:overlay val="0"/>
    </c:title>
    <c:autoTitleDeleted val="0"/>
    <c:plotArea>
      <c:layout>
        <c:manualLayout>
          <c:layoutTarget val="inner"/>
          <c:xMode val="edge"/>
          <c:yMode val="edge"/>
          <c:x val="0.22105732219578028"/>
          <c:y val="5.8988331482875821E-2"/>
          <c:w val="0.56464678730574502"/>
          <c:h val="0.90233668117255195"/>
        </c:manualLayout>
      </c:layout>
      <c:doughnutChart>
        <c:varyColors val="1"/>
        <c:ser>
          <c:idx val="0"/>
          <c:order val="0"/>
          <c:dPt>
            <c:idx val="0"/>
            <c:bubble3D val="0"/>
            <c:spPr>
              <a:solidFill>
                <a:srgbClr val="8A69AB"/>
              </a:solidFill>
            </c:spPr>
          </c:dPt>
          <c:dPt>
            <c:idx val="1"/>
            <c:bubble3D val="0"/>
            <c:spPr>
              <a:solidFill>
                <a:schemeClr val="accent4"/>
              </a:solidFill>
            </c:spPr>
          </c:dPt>
          <c:dPt>
            <c:idx val="2"/>
            <c:bubble3D val="0"/>
            <c:spPr>
              <a:solidFill>
                <a:schemeClr val="accent6"/>
              </a:solidFill>
            </c:spPr>
          </c:dPt>
          <c:dPt>
            <c:idx val="6"/>
            <c:bubble3D val="0"/>
            <c:spPr>
              <a:solidFill>
                <a:srgbClr val="8A69AB"/>
              </a:solidFill>
            </c:spPr>
          </c:dPt>
          <c:dPt>
            <c:idx val="7"/>
            <c:bubble3D val="0"/>
            <c:spPr>
              <a:solidFill>
                <a:srgbClr val="FF832F"/>
              </a:solidFill>
            </c:spPr>
          </c:dPt>
          <c:dPt>
            <c:idx val="9"/>
            <c:bubble3D val="0"/>
            <c:spPr>
              <a:solidFill>
                <a:srgbClr val="FF6565"/>
              </a:solidFill>
            </c:spPr>
          </c:dPt>
          <c:dPt>
            <c:idx val="11"/>
            <c:bubble3D val="0"/>
            <c:spPr>
              <a:solidFill>
                <a:schemeClr val="accent1"/>
              </a:solidFill>
            </c:spPr>
          </c:dPt>
          <c:dPt>
            <c:idx val="15"/>
            <c:bubble3D val="0"/>
            <c:spPr>
              <a:solidFill>
                <a:srgbClr val="A1CD89"/>
              </a:solidFill>
            </c:spPr>
          </c:dPt>
          <c:dPt>
            <c:idx val="17"/>
            <c:bubble3D val="0"/>
            <c:spPr>
              <a:solidFill>
                <a:schemeClr val="bg1">
                  <a:lumMod val="65000"/>
                </a:schemeClr>
              </a:solidFill>
            </c:spPr>
          </c:dPt>
          <c:dLbls>
            <c:dLbl>
              <c:idx val="0"/>
              <c:layout>
                <c:manualLayout>
                  <c:x val="6.6227787100382948E-3"/>
                  <c:y val="-0.17717361033138884"/>
                </c:manualLayout>
              </c:layout>
              <c:showLegendKey val="0"/>
              <c:showVal val="0"/>
              <c:showCatName val="1"/>
              <c:showSerName val="0"/>
              <c:showPercent val="1"/>
              <c:showBubbleSize val="0"/>
              <c:extLst>
                <c:ext xmlns:c15="http://schemas.microsoft.com/office/drawing/2012/chart" uri="{CE6537A1-D6FC-4f65-9D91-7224C49458BB}"/>
              </c:extLst>
            </c:dLbl>
            <c:dLbl>
              <c:idx val="15"/>
              <c:layout>
                <c:manualLayout>
                  <c:x val="-3.3806626098715299E-2"/>
                  <c:y val="-0.16423554835224202"/>
                </c:manualLayout>
              </c:layout>
              <c:showLegendKey val="0"/>
              <c:showVal val="0"/>
              <c:showCatName val="1"/>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1200" b="1"/>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グラフ!$C$6:$C$23</c:f>
              <c:strCache>
                <c:ptCount val="18"/>
                <c:pt idx="0">
                  <c:v>気になる物件</c:v>
                </c:pt>
                <c:pt idx="1">
                  <c:v>町内転移</c:v>
                </c:pt>
                <c:pt idx="2">
                  <c:v>自然</c:v>
                </c:pt>
                <c:pt idx="7">
                  <c:v>仕事</c:v>
                </c:pt>
                <c:pt idx="9">
                  <c:v>子育て・結婚</c:v>
                </c:pt>
                <c:pt idx="11">
                  <c:v>人</c:v>
                </c:pt>
                <c:pt idx="15">
                  <c:v>町施策の充実</c:v>
                </c:pt>
                <c:pt idx="17">
                  <c:v>その他</c:v>
                </c:pt>
              </c:strCache>
            </c:strRef>
          </c:cat>
          <c:val>
            <c:numRef>
              <c:f>グラフ!$D$6:$D$23</c:f>
              <c:numCache>
                <c:formatCode>General</c:formatCode>
                <c:ptCount val="18"/>
                <c:pt idx="0">
                  <c:v>0</c:v>
                </c:pt>
                <c:pt idx="1">
                  <c:v>0</c:v>
                </c:pt>
                <c:pt idx="2">
                  <c:v>0</c:v>
                </c:pt>
                <c:pt idx="7">
                  <c:v>0</c:v>
                </c:pt>
                <c:pt idx="9">
                  <c:v>0</c:v>
                </c:pt>
                <c:pt idx="11">
                  <c:v>0</c:v>
                </c:pt>
                <c:pt idx="15">
                  <c:v>0</c:v>
                </c:pt>
                <c:pt idx="17">
                  <c:v>0</c:v>
                </c:pt>
              </c:numCache>
            </c:numRef>
          </c:val>
        </c:ser>
        <c:dLbls>
          <c:showLegendKey val="0"/>
          <c:showVal val="0"/>
          <c:showCatName val="1"/>
          <c:showSerName val="0"/>
          <c:showPercent val="0"/>
          <c:showBubbleSize val="0"/>
          <c:showLeaderLines val="1"/>
        </c:dLbls>
        <c:firstSliceAng val="0"/>
        <c:holeSize val="33"/>
      </c:doughnutChart>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交渉成立者</a:t>
            </a:r>
            <a:endParaRPr lang="en-US" altLang="ja-JP"/>
          </a:p>
          <a:p>
            <a:pPr>
              <a:defRPr/>
            </a:pPr>
            <a:r>
              <a:rPr lang="ja-JP" altLang="en-US"/>
              <a:t>前住所</a:t>
            </a:r>
          </a:p>
        </c:rich>
      </c:tx>
      <c:layout>
        <c:manualLayout>
          <c:xMode val="edge"/>
          <c:yMode val="edge"/>
          <c:x val="0.67243447308812421"/>
          <c:y val="4.7393364928909949E-2"/>
        </c:manualLayout>
      </c:layout>
      <c:overlay val="0"/>
      <c:spPr>
        <a:solidFill>
          <a:srgbClr val="FFFF66"/>
        </a:solidFill>
      </c:spPr>
    </c:title>
    <c:autoTitleDeleted val="0"/>
    <c:plotArea>
      <c:layout>
        <c:manualLayout>
          <c:layoutTarget val="inner"/>
          <c:xMode val="edge"/>
          <c:yMode val="edge"/>
          <c:x val="2.6183199702776879E-2"/>
          <c:y val="0.17407172444676644"/>
          <c:w val="0.71267153249679405"/>
          <c:h val="0.73969225410804695"/>
        </c:manualLayout>
      </c:layout>
      <c:pieChart>
        <c:varyColors val="1"/>
        <c:ser>
          <c:idx val="0"/>
          <c:order val="0"/>
          <c:spPr>
            <a:solidFill>
              <a:schemeClr val="accent2">
                <a:lumMod val="75000"/>
              </a:schemeClr>
            </a:solidFill>
          </c:spPr>
          <c:dPt>
            <c:idx val="0"/>
            <c:bubble3D val="0"/>
            <c:spPr>
              <a:solidFill>
                <a:schemeClr val="accent2"/>
              </a:solidFill>
            </c:spPr>
          </c:dPt>
          <c:dPt>
            <c:idx val="1"/>
            <c:bubble3D val="0"/>
            <c:spPr>
              <a:solidFill>
                <a:schemeClr val="accent6"/>
              </a:solidFill>
            </c:spPr>
          </c:dPt>
          <c:dPt>
            <c:idx val="2"/>
            <c:bubble3D val="0"/>
            <c:spPr>
              <a:solidFill>
                <a:srgbClr val="53BFD5"/>
              </a:solidFill>
            </c:spPr>
          </c:dPt>
          <c:dLbls>
            <c:dLbl>
              <c:idx val="0"/>
              <c:layout>
                <c:manualLayout>
                  <c:x val="-0.13987445072190835"/>
                  <c:y val="0.14423579753952556"/>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292594075458082"/>
                  <c:y val="-0.16294510579542487"/>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6454320328602992"/>
                  <c:y val="-7.4993469418218458E-3"/>
                </c:manualLayout>
              </c:layout>
              <c:showLegendKey val="0"/>
              <c:showVal val="0"/>
              <c:showCatName val="1"/>
              <c:showSerName val="0"/>
              <c:showPercent val="1"/>
              <c:showBubbleSize val="0"/>
              <c:extLst>
                <c:ext xmlns:c15="http://schemas.microsoft.com/office/drawing/2012/chart" uri="{CE6537A1-D6FC-4f65-9D91-7224C49458BB}"/>
              </c:extLst>
            </c:dLbl>
            <c:spPr>
              <a:noFill/>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グラフ!$A$29:$A$31</c:f>
              <c:strCache>
                <c:ptCount val="3"/>
                <c:pt idx="0">
                  <c:v>町内</c:v>
                </c:pt>
                <c:pt idx="1">
                  <c:v>県内</c:v>
                </c:pt>
                <c:pt idx="2">
                  <c:v>県外</c:v>
                </c:pt>
              </c:strCache>
            </c:strRef>
          </c:cat>
          <c:val>
            <c:numRef>
              <c:f>グラフ!$B$29:$B$31</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spPr>
        <a:noFill/>
      </c:spPr>
    </c:plotArea>
    <c:legend>
      <c:legendPos val="r"/>
      <c:layout>
        <c:manualLayout>
          <c:xMode val="edge"/>
          <c:yMode val="edge"/>
          <c:x val="0.81993417153500969"/>
          <c:y val="0.43694153006599762"/>
          <c:w val="0.16393679620692575"/>
          <c:h val="0.21547489941066073"/>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登録者</a:t>
            </a:r>
            <a:endParaRPr lang="en-US" altLang="ja-JP"/>
          </a:p>
          <a:p>
            <a:pPr>
              <a:defRPr/>
            </a:pPr>
            <a:r>
              <a:rPr lang="ja-JP" altLang="en-US"/>
              <a:t>年齢</a:t>
            </a:r>
          </a:p>
        </c:rich>
      </c:tx>
      <c:layout>
        <c:manualLayout>
          <c:xMode val="edge"/>
          <c:yMode val="edge"/>
          <c:x val="0.78765813782479643"/>
          <c:y val="6.9345941686367221E-2"/>
        </c:manualLayout>
      </c:layout>
      <c:overlay val="0"/>
      <c:spPr>
        <a:solidFill>
          <a:srgbClr val="CCFFCC"/>
        </a:solidFill>
      </c:spPr>
    </c:title>
    <c:autoTitleDeleted val="0"/>
    <c:plotArea>
      <c:layout>
        <c:manualLayout>
          <c:layoutTarget val="inner"/>
          <c:xMode val="edge"/>
          <c:yMode val="edge"/>
          <c:x val="4.1766957044479872E-2"/>
          <c:y val="0.1738078839435851"/>
          <c:w val="0.64013332689242064"/>
          <c:h val="0.74001228569833022"/>
        </c:manualLayout>
      </c:layout>
      <c:pieChart>
        <c:varyColors val="1"/>
        <c:ser>
          <c:idx val="0"/>
          <c:order val="0"/>
          <c:dPt>
            <c:idx val="1"/>
            <c:bubble3D val="0"/>
            <c:spPr>
              <a:solidFill>
                <a:srgbClr val="F27498"/>
              </a:solidFill>
            </c:spPr>
          </c:dPt>
          <c:dPt>
            <c:idx val="2"/>
            <c:bubble3D val="0"/>
            <c:spPr>
              <a:solidFill>
                <a:schemeClr val="accent4"/>
              </a:solidFill>
            </c:spPr>
          </c:dPt>
          <c:dPt>
            <c:idx val="3"/>
            <c:bubble3D val="0"/>
            <c:spPr>
              <a:solidFill>
                <a:schemeClr val="accent6"/>
              </a:solidFill>
            </c:spPr>
          </c:dPt>
          <c:dPt>
            <c:idx val="4"/>
            <c:bubble3D val="0"/>
            <c:spPr>
              <a:solidFill>
                <a:schemeClr val="accent2"/>
              </a:solidFill>
            </c:spPr>
          </c:dPt>
          <c:dPt>
            <c:idx val="5"/>
            <c:bubble3D val="0"/>
            <c:spPr>
              <a:solidFill>
                <a:srgbClr val="53BFD5"/>
              </a:solidFill>
            </c:spPr>
          </c:dPt>
          <c:dPt>
            <c:idx val="6"/>
            <c:bubble3D val="0"/>
            <c:spPr>
              <a:solidFill>
                <a:srgbClr val="8369AB"/>
              </a:solidFill>
            </c:spPr>
          </c:dPt>
          <c:dLbls>
            <c:dLbl>
              <c:idx val="0"/>
              <c:layout>
                <c:manualLayout>
                  <c:x val="0.16168279578549613"/>
                  <c:y val="6.6097057016809065E-3"/>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1.9438674460171006E-3"/>
                  <c:y val="-1.1533912870820225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グラフ!$A$35:$A$41</c:f>
              <c:strCache>
                <c:ptCount val="7"/>
                <c:pt idx="0">
                  <c:v>10代</c:v>
                </c:pt>
                <c:pt idx="1">
                  <c:v>20代</c:v>
                </c:pt>
                <c:pt idx="2">
                  <c:v>30代</c:v>
                </c:pt>
                <c:pt idx="3">
                  <c:v>40代</c:v>
                </c:pt>
                <c:pt idx="4">
                  <c:v>50代</c:v>
                </c:pt>
                <c:pt idx="5">
                  <c:v>60代</c:v>
                </c:pt>
                <c:pt idx="6">
                  <c:v>70代以上</c:v>
                </c:pt>
              </c:strCache>
            </c:strRef>
          </c:cat>
          <c:val>
            <c:numRef>
              <c:f>グラフ!$B$35:$B$41</c:f>
              <c:numCache>
                <c:formatCode>General</c:formatCode>
                <c:ptCount val="7"/>
                <c:pt idx="0">
                  <c:v>0</c:v>
                </c:pt>
                <c:pt idx="1">
                  <c:v>0</c:v>
                </c:pt>
                <c:pt idx="2">
                  <c:v>1</c:v>
                </c:pt>
                <c:pt idx="3">
                  <c:v>0</c:v>
                </c:pt>
                <c:pt idx="4">
                  <c:v>0</c:v>
                </c:pt>
                <c:pt idx="5">
                  <c:v>0</c:v>
                </c:pt>
                <c:pt idx="6">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9727092991880688"/>
          <c:y val="0.31540614160818548"/>
          <c:w val="0.18362655588296861"/>
          <c:h val="0.45240284680726967"/>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登録者</a:t>
            </a:r>
            <a:endParaRPr lang="en-US" altLang="ja-JP"/>
          </a:p>
          <a:p>
            <a:pPr>
              <a:defRPr/>
            </a:pPr>
            <a:r>
              <a:rPr lang="ja-JP" altLang="en-US"/>
              <a:t>家族構成</a:t>
            </a:r>
          </a:p>
        </c:rich>
      </c:tx>
      <c:layout>
        <c:manualLayout>
          <c:xMode val="edge"/>
          <c:yMode val="edge"/>
          <c:x val="0.72645905942085121"/>
          <c:y val="5.7007125890736345E-2"/>
        </c:manualLayout>
      </c:layout>
      <c:overlay val="0"/>
      <c:spPr>
        <a:solidFill>
          <a:srgbClr val="FFCCFF"/>
        </a:solidFill>
      </c:spPr>
    </c:title>
    <c:autoTitleDeleted val="0"/>
    <c:plotArea>
      <c:layout>
        <c:manualLayout>
          <c:layoutTarget val="inner"/>
          <c:xMode val="edge"/>
          <c:yMode val="edge"/>
          <c:x val="5.912396196377092E-2"/>
          <c:y val="0.18383800599746888"/>
          <c:w val="0.62966201970655311"/>
          <c:h val="0.72986951452921112"/>
        </c:manualLayout>
      </c:layout>
      <c:pieChart>
        <c:varyColors val="1"/>
        <c:ser>
          <c:idx val="0"/>
          <c:order val="0"/>
          <c:dPt>
            <c:idx val="0"/>
            <c:bubble3D val="0"/>
            <c:spPr>
              <a:solidFill>
                <a:schemeClr val="accent4"/>
              </a:solidFill>
            </c:spPr>
          </c:dPt>
          <c:dPt>
            <c:idx val="1"/>
            <c:bubble3D val="0"/>
            <c:spPr>
              <a:solidFill>
                <a:srgbClr val="FF6699"/>
              </a:solidFill>
            </c:spPr>
          </c:dPt>
          <c:dPt>
            <c:idx val="2"/>
            <c:bubble3D val="0"/>
            <c:spPr>
              <a:solidFill>
                <a:schemeClr val="accent6"/>
              </a:solidFill>
            </c:spPr>
          </c:dPt>
          <c:dPt>
            <c:idx val="3"/>
            <c:bubble3D val="0"/>
            <c:spPr>
              <a:solidFill>
                <a:schemeClr val="accent2"/>
              </a:solidFill>
            </c:spPr>
          </c:dPt>
          <c:dPt>
            <c:idx val="4"/>
            <c:bubble3D val="0"/>
            <c:spPr>
              <a:solidFill>
                <a:srgbClr val="53BFD5"/>
              </a:solidFill>
            </c:spPr>
          </c:dPt>
          <c:dPt>
            <c:idx val="5"/>
            <c:bubble3D val="0"/>
            <c:spPr>
              <a:solidFill>
                <a:srgbClr val="8369AB"/>
              </a:solidFill>
            </c:spPr>
          </c:dPt>
          <c:dPt>
            <c:idx val="6"/>
            <c:bubble3D val="0"/>
            <c:spPr>
              <a:solidFill>
                <a:schemeClr val="bg1">
                  <a:lumMod val="50000"/>
                </a:schemeClr>
              </a:solidFill>
            </c:spPr>
          </c:dPt>
          <c:dLbls>
            <c:dLbl>
              <c:idx val="5"/>
              <c:layout>
                <c:manualLayout>
                  <c:x val="-9.5785465341422488E-2"/>
                  <c:y val="-2.7675139182424049E-2"/>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2.7495589690632932E-3"/>
                  <c:y val="-2.5934751030230484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0.14448668301708187"/>
                  <c:y val="-2.7983117312236207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グラフ!$A$45:$A$52</c:f>
              <c:strCache>
                <c:ptCount val="8"/>
                <c:pt idx="0">
                  <c:v>単身</c:v>
                </c:pt>
                <c:pt idx="1">
                  <c:v>2人</c:v>
                </c:pt>
                <c:pt idx="2">
                  <c:v>3人</c:v>
                </c:pt>
                <c:pt idx="3">
                  <c:v>4人</c:v>
                </c:pt>
                <c:pt idx="4">
                  <c:v>5人</c:v>
                </c:pt>
                <c:pt idx="5">
                  <c:v>6人</c:v>
                </c:pt>
                <c:pt idx="6">
                  <c:v>7人</c:v>
                </c:pt>
                <c:pt idx="7">
                  <c:v>8人以上</c:v>
                </c:pt>
              </c:strCache>
            </c:strRef>
          </c:cat>
          <c:val>
            <c:numRef>
              <c:f>グラフ!$B$45:$B$52</c:f>
              <c:numCache>
                <c:formatCode>General</c:formatCode>
                <c:ptCount val="8"/>
                <c:pt idx="0">
                  <c:v>0</c:v>
                </c:pt>
                <c:pt idx="1">
                  <c:v>0</c:v>
                </c:pt>
                <c:pt idx="2">
                  <c:v>0</c:v>
                </c:pt>
                <c:pt idx="3">
                  <c:v>0</c:v>
                </c:pt>
                <c:pt idx="4">
                  <c:v>0</c:v>
                </c:pt>
                <c:pt idx="5">
                  <c:v>1</c:v>
                </c:pt>
                <c:pt idx="6">
                  <c:v>0</c:v>
                </c:pt>
                <c:pt idx="7">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7249989243147887"/>
          <c:y val="0.25989164656080699"/>
          <c:w val="0.15646185620240094"/>
          <c:h val="0.63033522234898787"/>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a:t>登録希望の理由（詳細</a:t>
            </a:r>
            <a:r>
              <a:rPr lang="en-US" altLang="en-US"/>
              <a:t>ver.）</a:t>
            </a:r>
          </a:p>
        </c:rich>
      </c:tx>
      <c:layout>
        <c:manualLayout>
          <c:xMode val="edge"/>
          <c:yMode val="edge"/>
          <c:x val="0.70224475997295455"/>
          <c:y val="1.5126958400864398E-2"/>
        </c:manualLayout>
      </c:layout>
      <c:overlay val="0"/>
    </c:title>
    <c:autoTitleDeleted val="0"/>
    <c:plotArea>
      <c:layout>
        <c:manualLayout>
          <c:layoutTarget val="inner"/>
          <c:xMode val="edge"/>
          <c:yMode val="edge"/>
          <c:x val="0.22105732219578028"/>
          <c:y val="5.8988331482875821E-2"/>
          <c:w val="0.56464678730574502"/>
          <c:h val="0.90233668117255195"/>
        </c:manualLayout>
      </c:layout>
      <c:doughnutChart>
        <c:varyColors val="1"/>
        <c:ser>
          <c:idx val="0"/>
          <c:order val="0"/>
          <c:dPt>
            <c:idx val="0"/>
            <c:bubble3D val="0"/>
            <c:spPr>
              <a:solidFill>
                <a:srgbClr val="8A69AB"/>
              </a:solidFill>
            </c:spPr>
          </c:dPt>
          <c:dPt>
            <c:idx val="1"/>
            <c:bubble3D val="0"/>
            <c:spPr>
              <a:solidFill>
                <a:schemeClr val="accent4"/>
              </a:solidFill>
            </c:spPr>
          </c:dPt>
          <c:dPt>
            <c:idx val="2"/>
            <c:bubble3D val="0"/>
            <c:spPr>
              <a:solidFill>
                <a:schemeClr val="accent6"/>
              </a:solidFill>
            </c:spPr>
          </c:dPt>
          <c:dPt>
            <c:idx val="3"/>
            <c:bubble3D val="0"/>
            <c:spPr>
              <a:solidFill>
                <a:srgbClr val="5CD9D6"/>
              </a:solidFill>
            </c:spPr>
          </c:dPt>
          <c:dPt>
            <c:idx val="4"/>
            <c:bubble3D val="0"/>
            <c:spPr>
              <a:solidFill>
                <a:srgbClr val="5BFFE0"/>
              </a:solidFill>
            </c:spPr>
          </c:dPt>
          <c:dPt>
            <c:idx val="5"/>
            <c:bubble3D val="0"/>
            <c:spPr>
              <a:solidFill>
                <a:srgbClr val="008000"/>
              </a:solidFill>
            </c:spPr>
          </c:dPt>
          <c:dPt>
            <c:idx val="6"/>
            <c:bubble3D val="0"/>
            <c:spPr>
              <a:solidFill>
                <a:srgbClr val="33CC33"/>
              </a:solidFill>
            </c:spPr>
          </c:dPt>
          <c:dPt>
            <c:idx val="7"/>
            <c:bubble3D val="0"/>
            <c:spPr>
              <a:solidFill>
                <a:srgbClr val="FF832F"/>
              </a:solidFill>
            </c:spPr>
          </c:dPt>
          <c:dPt>
            <c:idx val="8"/>
            <c:bubble3D val="0"/>
            <c:spPr>
              <a:solidFill>
                <a:srgbClr val="FF9933"/>
              </a:solidFill>
            </c:spPr>
          </c:dPt>
          <c:dPt>
            <c:idx val="9"/>
            <c:bubble3D val="0"/>
            <c:spPr>
              <a:solidFill>
                <a:srgbClr val="FFA7C4"/>
              </a:solidFill>
            </c:spPr>
          </c:dPt>
          <c:dPt>
            <c:idx val="10"/>
            <c:bubble3D val="0"/>
            <c:spPr>
              <a:solidFill>
                <a:srgbClr val="FF6565"/>
              </a:solidFill>
            </c:spPr>
          </c:dPt>
          <c:dPt>
            <c:idx val="11"/>
            <c:bubble3D val="0"/>
            <c:spPr>
              <a:solidFill>
                <a:srgbClr val="5B9BD5">
                  <a:lumMod val="60000"/>
                  <a:lumOff val="40000"/>
                </a:srgbClr>
              </a:solidFill>
            </c:spPr>
          </c:dPt>
          <c:dPt>
            <c:idx val="12"/>
            <c:bubble3D val="0"/>
            <c:spPr>
              <a:solidFill>
                <a:srgbClr val="5B9BD5"/>
              </a:solidFill>
            </c:spPr>
          </c:dPt>
          <c:dPt>
            <c:idx val="13"/>
            <c:bubble3D val="0"/>
            <c:spPr>
              <a:solidFill>
                <a:srgbClr val="5B9BD5">
                  <a:lumMod val="75000"/>
                </a:srgbClr>
              </a:solidFill>
            </c:spPr>
          </c:dPt>
          <c:dPt>
            <c:idx val="14"/>
            <c:bubble3D val="0"/>
            <c:spPr>
              <a:solidFill>
                <a:srgbClr val="5B9BD5">
                  <a:lumMod val="50000"/>
                </a:srgbClr>
              </a:solidFill>
            </c:spPr>
          </c:dPt>
          <c:dPt>
            <c:idx val="15"/>
            <c:bubble3D val="0"/>
            <c:spPr>
              <a:solidFill>
                <a:srgbClr val="A1CD89"/>
              </a:solidFill>
            </c:spPr>
          </c:dPt>
          <c:dPt>
            <c:idx val="16"/>
            <c:bubble3D val="0"/>
            <c:spPr>
              <a:solidFill>
                <a:srgbClr val="70AD47">
                  <a:lumMod val="20000"/>
                  <a:lumOff val="80000"/>
                </a:srgbClr>
              </a:solidFill>
            </c:spPr>
          </c:dPt>
          <c:dPt>
            <c:idx val="17"/>
            <c:bubble3D val="0"/>
            <c:spPr>
              <a:solidFill>
                <a:schemeClr val="bg1">
                  <a:lumMod val="65000"/>
                </a:schemeClr>
              </a:solidFill>
            </c:spPr>
          </c:dPt>
          <c:dLbls>
            <c:dLbl>
              <c:idx val="0"/>
              <c:layout>
                <c:manualLayout>
                  <c:x val="2.3007890101582041E-2"/>
                  <c:y val="-0.18460228984044655"/>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8.9887533210544907E-2"/>
                  <c:y val="0.10928961748633879"/>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7.0820565202587671E-2"/>
                  <c:y val="0.12717337307501242"/>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1.9067075246850529E-2"/>
                  <c:y val="0.16492796820665673"/>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2.7238678924072182E-2"/>
                  <c:y val="9.9354197714853459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7.7630234933605727E-2"/>
                  <c:y val="0.10928961748633879"/>
                </c:manualLayout>
              </c:layout>
              <c:showLegendKey val="0"/>
              <c:showVal val="0"/>
              <c:showCatName val="1"/>
              <c:showSerName val="0"/>
              <c:showPercent val="1"/>
              <c:showBubbleSize val="0"/>
              <c:extLst>
                <c:ext xmlns:c15="http://schemas.microsoft.com/office/drawing/2012/chart" uri="{CE6537A1-D6FC-4f65-9D91-7224C49458BB}"/>
              </c:extLst>
            </c:dLbl>
            <c:dLbl>
              <c:idx val="8"/>
              <c:layout>
                <c:manualLayout>
                  <c:x val="-0.10214504596527069"/>
                  <c:y val="6.5573770491803213E-2"/>
                </c:manualLayout>
              </c:layout>
              <c:showLegendKey val="0"/>
              <c:showVal val="0"/>
              <c:showCatName val="1"/>
              <c:showSerName val="0"/>
              <c:showPercent val="1"/>
              <c:showBubbleSize val="0"/>
              <c:extLst>
                <c:ext xmlns:c15="http://schemas.microsoft.com/office/drawing/2012/chart" uri="{CE6537A1-D6FC-4f65-9D91-7224C49458BB}"/>
              </c:extLst>
            </c:dLbl>
            <c:dLbl>
              <c:idx val="9"/>
              <c:layout>
                <c:manualLayout>
                  <c:x val="-0.11167858358869595"/>
                  <c:y val="4.1728763040238454E-2"/>
                </c:manualLayout>
              </c:layout>
              <c:showLegendKey val="0"/>
              <c:showVal val="0"/>
              <c:showCatName val="1"/>
              <c:showSerName val="0"/>
              <c:showPercent val="1"/>
              <c:showBubbleSize val="0"/>
              <c:extLst>
                <c:ext xmlns:c15="http://schemas.microsoft.com/office/drawing/2012/chart" uri="{CE6537A1-D6FC-4f65-9D91-7224C49458BB}"/>
              </c:extLst>
            </c:dLbl>
            <c:dLbl>
              <c:idx val="10"/>
              <c:layout>
                <c:manualLayout>
                  <c:x val="-0.20429009193054137"/>
                  <c:y val="4.1728763040238454E-2"/>
                </c:manualLayout>
              </c:layout>
              <c:showLegendKey val="0"/>
              <c:showVal val="0"/>
              <c:showCatName val="1"/>
              <c:showSerName val="0"/>
              <c:showPercent val="1"/>
              <c:showBubbleSize val="0"/>
              <c:extLst>
                <c:ext xmlns:c15="http://schemas.microsoft.com/office/drawing/2012/chart" uri="{CE6537A1-D6FC-4f65-9D91-7224C49458BB}"/>
              </c:extLst>
            </c:dLbl>
            <c:dLbl>
              <c:idx val="11"/>
              <c:layout>
                <c:manualLayout>
                  <c:x val="-0.20292815798433778"/>
                  <c:y val="-1.987083954297069E-2"/>
                </c:manualLayout>
              </c:layout>
              <c:showLegendKey val="0"/>
              <c:showVal val="0"/>
              <c:showCatName val="1"/>
              <c:showSerName val="0"/>
              <c:showPercent val="1"/>
              <c:showBubbleSize val="0"/>
              <c:extLst>
                <c:ext xmlns:c15="http://schemas.microsoft.com/office/drawing/2012/chart" uri="{CE6537A1-D6FC-4f65-9D91-7224C49458BB}"/>
              </c:extLst>
            </c:dLbl>
            <c:dLbl>
              <c:idx val="12"/>
              <c:layout>
                <c:manualLayout>
                  <c:x val="-0.22880490296220632"/>
                  <c:y val="-3.7754595131644315E-2"/>
                </c:manualLayout>
              </c:layout>
              <c:showLegendKey val="0"/>
              <c:showVal val="0"/>
              <c:showCatName val="1"/>
              <c:showSerName val="0"/>
              <c:showPercent val="1"/>
              <c:showBubbleSize val="0"/>
              <c:extLst>
                <c:ext xmlns:c15="http://schemas.microsoft.com/office/drawing/2012/chart" uri="{CE6537A1-D6FC-4f65-9D91-7224C49458BB}"/>
              </c:extLst>
            </c:dLbl>
            <c:dLbl>
              <c:idx val="13"/>
              <c:layout>
                <c:manualLayout>
                  <c:x val="-0.21246169560776301"/>
                  <c:y val="-7.1535022354694486E-2"/>
                </c:manualLayout>
              </c:layout>
              <c:showLegendKey val="0"/>
              <c:showVal val="0"/>
              <c:showCatName val="1"/>
              <c:showSerName val="0"/>
              <c:showPercent val="1"/>
              <c:showBubbleSize val="0"/>
              <c:extLst>
                <c:ext xmlns:c15="http://schemas.microsoft.com/office/drawing/2012/chart" uri="{CE6537A1-D6FC-4f65-9D91-7224C49458BB}"/>
              </c:extLst>
            </c:dLbl>
            <c:dLbl>
              <c:idx val="14"/>
              <c:layout>
                <c:manualLayout>
                  <c:x val="-0.18930881852230164"/>
                  <c:y val="-0.12916045702930951"/>
                </c:manualLayout>
              </c:layout>
              <c:showLegendKey val="0"/>
              <c:showVal val="0"/>
              <c:showCatName val="1"/>
              <c:showSerName val="0"/>
              <c:showPercent val="1"/>
              <c:showBubbleSize val="0"/>
              <c:extLst>
                <c:ext xmlns:c15="http://schemas.microsoft.com/office/drawing/2012/chart" uri="{CE6537A1-D6FC-4f65-9D91-7224C49458BB}"/>
              </c:extLst>
            </c:dLbl>
            <c:dLbl>
              <c:idx val="15"/>
              <c:layout>
                <c:manualLayout>
                  <c:x val="-0.1060567990798903"/>
                  <c:y val="-0.15340475883137558"/>
                </c:manualLayout>
              </c:layout>
              <c:showLegendKey val="0"/>
              <c:showVal val="0"/>
              <c:showCatName val="1"/>
              <c:showSerName val="0"/>
              <c:showPercent val="1"/>
              <c:showBubbleSize val="0"/>
              <c:extLst>
                <c:ext xmlns:c15="http://schemas.microsoft.com/office/drawing/2012/chart" uri="{CE6537A1-D6FC-4f65-9D91-7224C49458BB}"/>
              </c:extLst>
            </c:dLbl>
            <c:dLbl>
              <c:idx val="16"/>
              <c:layout>
                <c:manualLayout>
                  <c:x val="-3.5410282601293787E-2"/>
                  <c:y val="-0.20665673124689518"/>
                </c:manualLayout>
              </c:layout>
              <c:showLegendKey val="0"/>
              <c:showVal val="0"/>
              <c:showCatName val="1"/>
              <c:showSerName val="0"/>
              <c:showPercent val="1"/>
              <c:showBubbleSize val="0"/>
              <c:extLst>
                <c:ext xmlns:c15="http://schemas.microsoft.com/office/drawing/2012/chart" uri="{CE6537A1-D6FC-4f65-9D91-7224C49458BB}"/>
              </c:extLst>
            </c:dLbl>
            <c:dLbl>
              <c:idx val="17"/>
              <c:layout>
                <c:manualLayout>
                  <c:x val="-1.361933946203609E-3"/>
                  <c:y val="-5.1664182811723795E-2"/>
                </c:manualLayout>
              </c:layout>
              <c:showLegendKey val="0"/>
              <c:showVal val="0"/>
              <c:showCatName val="1"/>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1200" b="1"/>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 (貼付)'!$A$6:$A$23</c:f>
              <c:strCache>
                <c:ptCount val="18"/>
                <c:pt idx="0">
                  <c:v>気になる物件</c:v>
                </c:pt>
                <c:pt idx="1">
                  <c:v>町内転居希望</c:v>
                </c:pt>
                <c:pt idx="2">
                  <c:v>自然環境</c:v>
                </c:pt>
                <c:pt idx="3">
                  <c:v>サーフィン</c:v>
                </c:pt>
                <c:pt idx="4">
                  <c:v>釣り</c:v>
                </c:pt>
                <c:pt idx="5">
                  <c:v>いなか暮らし</c:v>
                </c:pt>
                <c:pt idx="6">
                  <c:v>家庭菜園・畑</c:v>
                </c:pt>
                <c:pt idx="7">
                  <c:v>職場の近く</c:v>
                </c:pt>
                <c:pt idx="8">
                  <c:v>起業・転職</c:v>
                </c:pt>
                <c:pt idx="9">
                  <c:v>子育て環境</c:v>
                </c:pt>
                <c:pt idx="10">
                  <c:v>結婚</c:v>
                </c:pt>
                <c:pt idx="11">
                  <c:v>町民が親切・やさしい</c:v>
                </c:pt>
                <c:pt idx="12">
                  <c:v>本人(家族)の出身地</c:v>
                </c:pt>
                <c:pt idx="13">
                  <c:v>家族・友人がいるから</c:v>
                </c:pt>
                <c:pt idx="14">
                  <c:v>子の転居先として</c:v>
                </c:pt>
                <c:pt idx="15">
                  <c:v>空き家バンクの充実</c:v>
                </c:pt>
                <c:pt idx="16">
                  <c:v>補助金などの充実</c:v>
                </c:pt>
                <c:pt idx="17">
                  <c:v>その他</c:v>
                </c:pt>
              </c:strCache>
            </c:strRef>
          </c:cat>
          <c:val>
            <c:numRef>
              <c:f>'グラフ (貼付)'!$B$6:$B$23</c:f>
              <c:numCache>
                <c:formatCode>General</c:formatCode>
                <c:ptCount val="18"/>
                <c:pt idx="0">
                  <c:v>16</c:v>
                </c:pt>
                <c:pt idx="1">
                  <c:v>95</c:v>
                </c:pt>
                <c:pt idx="2">
                  <c:v>141</c:v>
                </c:pt>
                <c:pt idx="3">
                  <c:v>66</c:v>
                </c:pt>
                <c:pt idx="4">
                  <c:v>25</c:v>
                </c:pt>
                <c:pt idx="5">
                  <c:v>26</c:v>
                </c:pt>
                <c:pt idx="6">
                  <c:v>54</c:v>
                </c:pt>
                <c:pt idx="7">
                  <c:v>50</c:v>
                </c:pt>
                <c:pt idx="8">
                  <c:v>48</c:v>
                </c:pt>
                <c:pt idx="9">
                  <c:v>60</c:v>
                </c:pt>
                <c:pt idx="10">
                  <c:v>14</c:v>
                </c:pt>
                <c:pt idx="11">
                  <c:v>16</c:v>
                </c:pt>
                <c:pt idx="12">
                  <c:v>34</c:v>
                </c:pt>
                <c:pt idx="13">
                  <c:v>41</c:v>
                </c:pt>
                <c:pt idx="14">
                  <c:v>2</c:v>
                </c:pt>
                <c:pt idx="15">
                  <c:v>6</c:v>
                </c:pt>
                <c:pt idx="16">
                  <c:v>2</c:v>
                </c:pt>
                <c:pt idx="17">
                  <c:v>43</c:v>
                </c:pt>
              </c:numCache>
            </c:numRef>
          </c:val>
        </c:ser>
        <c:dLbls>
          <c:showLegendKey val="0"/>
          <c:showVal val="0"/>
          <c:showCatName val="1"/>
          <c:showSerName val="0"/>
          <c:showPercent val="0"/>
          <c:showBubbleSize val="0"/>
          <c:showLeaderLines val="1"/>
        </c:dLbls>
        <c:firstSliceAng val="0"/>
        <c:holeSize val="33"/>
      </c:doughnutChart>
    </c:plotArea>
    <c:legend>
      <c:legendPos val="r"/>
      <c:overlay val="0"/>
    </c:legend>
    <c:plotVisOnly val="1"/>
    <c:dispBlanksAs val="gap"/>
    <c:showDLblsOverMax val="0"/>
  </c:chart>
  <c:spPr>
    <a:ln>
      <a:noFill/>
    </a:ln>
  </c:sp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登録希望の理由</a:t>
            </a:r>
            <a:r>
              <a:rPr lang="en-US"/>
              <a:t>(</a:t>
            </a:r>
            <a:r>
              <a:rPr lang="ja-JP"/>
              <a:t>大枠</a:t>
            </a:r>
            <a:r>
              <a:rPr lang="en-US"/>
              <a:t>ver.) </a:t>
            </a:r>
            <a:endParaRPr lang="ja-JP"/>
          </a:p>
        </c:rich>
      </c:tx>
      <c:layout>
        <c:manualLayout>
          <c:xMode val="edge"/>
          <c:yMode val="edge"/>
          <c:x val="0.70224475997295455"/>
          <c:y val="1.5126958400864398E-2"/>
        </c:manualLayout>
      </c:layout>
      <c:overlay val="0"/>
    </c:title>
    <c:autoTitleDeleted val="0"/>
    <c:plotArea>
      <c:layout>
        <c:manualLayout>
          <c:layoutTarget val="inner"/>
          <c:xMode val="edge"/>
          <c:yMode val="edge"/>
          <c:x val="0.22105732219578028"/>
          <c:y val="5.8988331482875821E-2"/>
          <c:w val="0.56464678730574502"/>
          <c:h val="0.90233668117255195"/>
        </c:manualLayout>
      </c:layout>
      <c:doughnutChart>
        <c:varyColors val="1"/>
        <c:ser>
          <c:idx val="0"/>
          <c:order val="0"/>
          <c:dPt>
            <c:idx val="0"/>
            <c:bubble3D val="0"/>
            <c:spPr>
              <a:solidFill>
                <a:srgbClr val="8A69AB"/>
              </a:solidFill>
            </c:spPr>
          </c:dPt>
          <c:dPt>
            <c:idx val="1"/>
            <c:bubble3D val="0"/>
            <c:spPr>
              <a:solidFill>
                <a:schemeClr val="accent4"/>
              </a:solidFill>
            </c:spPr>
          </c:dPt>
          <c:dPt>
            <c:idx val="2"/>
            <c:bubble3D val="0"/>
            <c:spPr>
              <a:solidFill>
                <a:schemeClr val="accent6"/>
              </a:solidFill>
            </c:spPr>
          </c:dPt>
          <c:dPt>
            <c:idx val="6"/>
            <c:bubble3D val="0"/>
            <c:spPr>
              <a:solidFill>
                <a:srgbClr val="8A69AB"/>
              </a:solidFill>
            </c:spPr>
          </c:dPt>
          <c:dPt>
            <c:idx val="7"/>
            <c:bubble3D val="0"/>
            <c:spPr>
              <a:solidFill>
                <a:srgbClr val="FF832F"/>
              </a:solidFill>
            </c:spPr>
          </c:dPt>
          <c:dPt>
            <c:idx val="9"/>
            <c:bubble3D val="0"/>
            <c:spPr>
              <a:solidFill>
                <a:srgbClr val="FF6565"/>
              </a:solidFill>
            </c:spPr>
          </c:dPt>
          <c:dPt>
            <c:idx val="11"/>
            <c:bubble3D val="0"/>
            <c:spPr>
              <a:solidFill>
                <a:schemeClr val="accent1"/>
              </a:solidFill>
            </c:spPr>
          </c:dPt>
          <c:dPt>
            <c:idx val="15"/>
            <c:bubble3D val="0"/>
            <c:spPr>
              <a:solidFill>
                <a:srgbClr val="A1CD89"/>
              </a:solidFill>
            </c:spPr>
          </c:dPt>
          <c:dPt>
            <c:idx val="17"/>
            <c:bubble3D val="0"/>
            <c:spPr>
              <a:solidFill>
                <a:schemeClr val="bg1">
                  <a:lumMod val="65000"/>
                </a:schemeClr>
              </a:solidFill>
            </c:spPr>
          </c:dPt>
          <c:dLbls>
            <c:dLbl>
              <c:idx val="0"/>
              <c:layout>
                <c:manualLayout>
                  <c:x val="6.6227787100382948E-3"/>
                  <c:y val="-0.17717361033138884"/>
                </c:manualLayout>
              </c:layout>
              <c:showLegendKey val="0"/>
              <c:showVal val="0"/>
              <c:showCatName val="1"/>
              <c:showSerName val="0"/>
              <c:showPercent val="1"/>
              <c:showBubbleSize val="0"/>
              <c:extLst>
                <c:ext xmlns:c15="http://schemas.microsoft.com/office/drawing/2012/chart" uri="{CE6537A1-D6FC-4f65-9D91-7224C49458BB}"/>
              </c:extLst>
            </c:dLbl>
            <c:dLbl>
              <c:idx val="15"/>
              <c:layout>
                <c:manualLayout>
                  <c:x val="-3.3806626098715299E-2"/>
                  <c:y val="-0.16423554835224202"/>
                </c:manualLayout>
              </c:layout>
              <c:showLegendKey val="0"/>
              <c:showVal val="0"/>
              <c:showCatName val="1"/>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1200" b="1"/>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 (貼付)'!$C$6:$C$23</c:f>
              <c:strCache>
                <c:ptCount val="18"/>
                <c:pt idx="0">
                  <c:v>気になる物件</c:v>
                </c:pt>
                <c:pt idx="1">
                  <c:v>町内転移</c:v>
                </c:pt>
                <c:pt idx="2">
                  <c:v>自然</c:v>
                </c:pt>
                <c:pt idx="7">
                  <c:v>仕事</c:v>
                </c:pt>
                <c:pt idx="9">
                  <c:v>子育て・結婚</c:v>
                </c:pt>
                <c:pt idx="11">
                  <c:v>人</c:v>
                </c:pt>
                <c:pt idx="15">
                  <c:v>町施策の充実</c:v>
                </c:pt>
                <c:pt idx="17">
                  <c:v>その他</c:v>
                </c:pt>
              </c:strCache>
            </c:strRef>
          </c:cat>
          <c:val>
            <c:numRef>
              <c:f>'グラフ (貼付)'!$D$6:$D$23</c:f>
              <c:numCache>
                <c:formatCode>General</c:formatCode>
                <c:ptCount val="18"/>
                <c:pt idx="0">
                  <c:v>16</c:v>
                </c:pt>
                <c:pt idx="1">
                  <c:v>95</c:v>
                </c:pt>
                <c:pt idx="2">
                  <c:v>312</c:v>
                </c:pt>
                <c:pt idx="7">
                  <c:v>98</c:v>
                </c:pt>
                <c:pt idx="9">
                  <c:v>74</c:v>
                </c:pt>
                <c:pt idx="11">
                  <c:v>93</c:v>
                </c:pt>
                <c:pt idx="15">
                  <c:v>8</c:v>
                </c:pt>
                <c:pt idx="17">
                  <c:v>43</c:v>
                </c:pt>
              </c:numCache>
            </c:numRef>
          </c:val>
        </c:ser>
        <c:dLbls>
          <c:showLegendKey val="0"/>
          <c:showVal val="0"/>
          <c:showCatName val="1"/>
          <c:showSerName val="0"/>
          <c:showPercent val="0"/>
          <c:showBubbleSize val="0"/>
          <c:showLeaderLines val="1"/>
        </c:dLbls>
        <c:firstSliceAng val="0"/>
        <c:holeSize val="33"/>
      </c:doughnutChart>
    </c:plotArea>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交渉成立者</a:t>
            </a:r>
            <a:endParaRPr lang="en-US" altLang="ja-JP"/>
          </a:p>
          <a:p>
            <a:pPr>
              <a:defRPr/>
            </a:pPr>
            <a:r>
              <a:rPr lang="ja-JP" altLang="en-US"/>
              <a:t>前住所</a:t>
            </a:r>
          </a:p>
        </c:rich>
      </c:tx>
      <c:layout>
        <c:manualLayout>
          <c:xMode val="edge"/>
          <c:yMode val="edge"/>
          <c:x val="0.67243447308812421"/>
          <c:y val="4.7393364928909949E-2"/>
        </c:manualLayout>
      </c:layout>
      <c:overlay val="0"/>
      <c:spPr>
        <a:solidFill>
          <a:srgbClr val="FFFF66"/>
        </a:solidFill>
      </c:spPr>
    </c:title>
    <c:autoTitleDeleted val="0"/>
    <c:plotArea>
      <c:layout>
        <c:manualLayout>
          <c:layoutTarget val="inner"/>
          <c:xMode val="edge"/>
          <c:yMode val="edge"/>
          <c:x val="2.6183199702776879E-2"/>
          <c:y val="0.17407172444676644"/>
          <c:w val="0.71267153249679405"/>
          <c:h val="0.73969225410804695"/>
        </c:manualLayout>
      </c:layout>
      <c:pieChart>
        <c:varyColors val="1"/>
        <c:ser>
          <c:idx val="0"/>
          <c:order val="0"/>
          <c:spPr>
            <a:solidFill>
              <a:schemeClr val="accent2">
                <a:lumMod val="75000"/>
              </a:schemeClr>
            </a:solidFill>
          </c:spPr>
          <c:dPt>
            <c:idx val="0"/>
            <c:bubble3D val="0"/>
            <c:spPr>
              <a:solidFill>
                <a:schemeClr val="accent2"/>
              </a:solidFill>
            </c:spPr>
          </c:dPt>
          <c:dPt>
            <c:idx val="1"/>
            <c:bubble3D val="0"/>
            <c:spPr>
              <a:solidFill>
                <a:schemeClr val="accent6"/>
              </a:solidFill>
            </c:spPr>
          </c:dPt>
          <c:dPt>
            <c:idx val="2"/>
            <c:bubble3D val="0"/>
            <c:spPr>
              <a:solidFill>
                <a:srgbClr val="53BFD5"/>
              </a:solidFill>
            </c:spPr>
          </c:dPt>
          <c:dLbls>
            <c:dLbl>
              <c:idx val="0"/>
              <c:layout>
                <c:manualLayout>
                  <c:x val="-0.13987445072190835"/>
                  <c:y val="0.14423579753952556"/>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292594075458082"/>
                  <c:y val="-0.16294510579542487"/>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6454320328602992"/>
                  <c:y val="-7.4993469418218458E-3"/>
                </c:manualLayout>
              </c:layout>
              <c:showLegendKey val="0"/>
              <c:showVal val="0"/>
              <c:showCatName val="1"/>
              <c:showSerName val="0"/>
              <c:showPercent val="1"/>
              <c:showBubbleSize val="0"/>
              <c:extLst>
                <c:ext xmlns:c15="http://schemas.microsoft.com/office/drawing/2012/chart" uri="{CE6537A1-D6FC-4f65-9D91-7224C49458BB}"/>
              </c:extLst>
            </c:dLbl>
            <c:spPr>
              <a:noFill/>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 (貼付)'!$A$29:$A$31</c:f>
              <c:strCache>
                <c:ptCount val="3"/>
                <c:pt idx="0">
                  <c:v>町内</c:v>
                </c:pt>
                <c:pt idx="1">
                  <c:v>県内</c:v>
                </c:pt>
                <c:pt idx="2">
                  <c:v>県外</c:v>
                </c:pt>
              </c:strCache>
            </c:strRef>
          </c:cat>
          <c:val>
            <c:numRef>
              <c:f>'グラフ (貼付)'!$B$29:$B$31</c:f>
              <c:numCache>
                <c:formatCode>General</c:formatCode>
                <c:ptCount val="3"/>
                <c:pt idx="0">
                  <c:v>40</c:v>
                </c:pt>
                <c:pt idx="1">
                  <c:v>32</c:v>
                </c:pt>
                <c:pt idx="2">
                  <c:v>78</c:v>
                </c:pt>
              </c:numCache>
            </c:numRef>
          </c:val>
        </c:ser>
        <c:dLbls>
          <c:showLegendKey val="0"/>
          <c:showVal val="0"/>
          <c:showCatName val="0"/>
          <c:showSerName val="0"/>
          <c:showPercent val="1"/>
          <c:showBubbleSize val="0"/>
          <c:showLeaderLines val="1"/>
        </c:dLbls>
        <c:firstSliceAng val="0"/>
      </c:pieChart>
      <c:spPr>
        <a:noFill/>
      </c:spPr>
    </c:plotArea>
    <c:legend>
      <c:legendPos val="r"/>
      <c:layout>
        <c:manualLayout>
          <c:xMode val="edge"/>
          <c:yMode val="edge"/>
          <c:x val="0.81993417153500969"/>
          <c:y val="0.43694153006599762"/>
          <c:w val="0.16393679620692575"/>
          <c:h val="0.21547489941066073"/>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登録者</a:t>
            </a:r>
            <a:endParaRPr lang="en-US" altLang="ja-JP"/>
          </a:p>
          <a:p>
            <a:pPr>
              <a:defRPr/>
            </a:pPr>
            <a:r>
              <a:rPr lang="ja-JP" altLang="en-US"/>
              <a:t>年齢</a:t>
            </a:r>
          </a:p>
        </c:rich>
      </c:tx>
      <c:layout>
        <c:manualLayout>
          <c:xMode val="edge"/>
          <c:yMode val="edge"/>
          <c:x val="0.78765813782479643"/>
          <c:y val="6.9345941686367221E-2"/>
        </c:manualLayout>
      </c:layout>
      <c:overlay val="0"/>
      <c:spPr>
        <a:solidFill>
          <a:srgbClr val="CCFFCC"/>
        </a:solidFill>
      </c:spPr>
    </c:title>
    <c:autoTitleDeleted val="0"/>
    <c:plotArea>
      <c:layout>
        <c:manualLayout>
          <c:layoutTarget val="inner"/>
          <c:xMode val="edge"/>
          <c:yMode val="edge"/>
          <c:x val="4.1766957044479872E-2"/>
          <c:y val="0.1738078839435851"/>
          <c:w val="0.64013332689242064"/>
          <c:h val="0.74001228569833022"/>
        </c:manualLayout>
      </c:layout>
      <c:pieChart>
        <c:varyColors val="1"/>
        <c:ser>
          <c:idx val="0"/>
          <c:order val="0"/>
          <c:dPt>
            <c:idx val="1"/>
            <c:bubble3D val="0"/>
            <c:spPr>
              <a:solidFill>
                <a:srgbClr val="F27498"/>
              </a:solidFill>
            </c:spPr>
          </c:dPt>
          <c:dPt>
            <c:idx val="2"/>
            <c:bubble3D val="0"/>
            <c:spPr>
              <a:solidFill>
                <a:schemeClr val="accent4"/>
              </a:solidFill>
            </c:spPr>
          </c:dPt>
          <c:dPt>
            <c:idx val="3"/>
            <c:bubble3D val="0"/>
            <c:spPr>
              <a:solidFill>
                <a:schemeClr val="accent6"/>
              </a:solidFill>
            </c:spPr>
          </c:dPt>
          <c:dPt>
            <c:idx val="4"/>
            <c:bubble3D val="0"/>
            <c:spPr>
              <a:solidFill>
                <a:schemeClr val="accent2"/>
              </a:solidFill>
            </c:spPr>
          </c:dPt>
          <c:dPt>
            <c:idx val="5"/>
            <c:bubble3D val="0"/>
            <c:spPr>
              <a:solidFill>
                <a:srgbClr val="53BFD5"/>
              </a:solidFill>
            </c:spPr>
          </c:dPt>
          <c:dPt>
            <c:idx val="6"/>
            <c:bubble3D val="0"/>
            <c:spPr>
              <a:solidFill>
                <a:srgbClr val="8369AB"/>
              </a:solidFill>
            </c:spPr>
          </c:dPt>
          <c:dLbls>
            <c:dLbl>
              <c:idx val="0"/>
              <c:layout>
                <c:manualLayout>
                  <c:x val="0.16168279578549613"/>
                  <c:y val="6.6097057016809065E-3"/>
                </c:manualLayout>
              </c:layout>
              <c:showLegendKey val="0"/>
              <c:showVal val="0"/>
              <c:showCatName val="1"/>
              <c:showSerName val="0"/>
              <c:showPercent val="1"/>
              <c:showBubbleSize val="0"/>
              <c:extLst>
                <c:ext xmlns:c15="http://schemas.microsoft.com/office/drawing/2012/chart" uri="{CE6537A1-D6FC-4f65-9D91-7224C49458BB}"/>
              </c:extLst>
            </c:dLbl>
            <c:dLbl>
              <c:idx val="6"/>
              <c:layout>
                <c:manualLayout>
                  <c:x val="1.9438674460171006E-3"/>
                  <c:y val="-1.1533912870820225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b="1" i="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'グラフ (貼付)'!$A$35:$A$41</c:f>
              <c:strCache>
                <c:ptCount val="7"/>
                <c:pt idx="0">
                  <c:v>10代</c:v>
                </c:pt>
                <c:pt idx="1">
                  <c:v>20代</c:v>
                </c:pt>
                <c:pt idx="2">
                  <c:v>30代</c:v>
                </c:pt>
                <c:pt idx="3">
                  <c:v>40代</c:v>
                </c:pt>
                <c:pt idx="4">
                  <c:v>50代</c:v>
                </c:pt>
                <c:pt idx="5">
                  <c:v>60代</c:v>
                </c:pt>
                <c:pt idx="6">
                  <c:v>70代以上</c:v>
                </c:pt>
              </c:strCache>
            </c:strRef>
          </c:cat>
          <c:val>
            <c:numRef>
              <c:f>'グラフ (貼付)'!$B$35:$B$41</c:f>
              <c:numCache>
                <c:formatCode>General</c:formatCode>
                <c:ptCount val="7"/>
                <c:pt idx="0">
                  <c:v>2</c:v>
                </c:pt>
                <c:pt idx="1">
                  <c:v>69</c:v>
                </c:pt>
                <c:pt idx="2">
                  <c:v>163</c:v>
                </c:pt>
                <c:pt idx="3">
                  <c:v>103</c:v>
                </c:pt>
                <c:pt idx="4">
                  <c:v>62</c:v>
                </c:pt>
                <c:pt idx="5">
                  <c:v>48</c:v>
                </c:pt>
                <c:pt idx="6">
                  <c:v>18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9727092991880688"/>
          <c:y val="0.31540614160818548"/>
          <c:w val="0.18362655588296861"/>
          <c:h val="0.45240284680726967"/>
        </c:manualLayout>
      </c:layout>
      <c:overlay val="0"/>
      <c:txPr>
        <a:bodyPr/>
        <a:lstStyle/>
        <a:p>
          <a:pPr>
            <a:defRPr sz="1200" baseline="0"/>
          </a:pPr>
          <a:endParaRPr lang="ja-JP"/>
        </a:p>
      </c:txPr>
    </c:legend>
    <c:plotVisOnly val="1"/>
    <c:dispBlanksAs val="gap"/>
    <c:showDLblsOverMax val="0"/>
  </c:chart>
  <c:spPr>
    <a:ln>
      <a:noFill/>
    </a:ln>
  </c:spPr>
  <c:printSettings>
    <c:headerFooter/>
    <c:pageMargins b="0.75" l="0.7" r="0.7" t="0.75" header="0.3" footer="0.3"/>
    <c:pageSetup/>
  </c:printSettings>
</c:chartSpace>
</file>

<file path=xl/drawings/_rels/drawing2.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5" Type="http://schemas.openxmlformats.org/officeDocument/2006/relationships/chart" Target="../charts/chart5.xml" />
  <Relationship Id="rId4" Type="http://schemas.openxmlformats.org/officeDocument/2006/relationships/chart" Target="../charts/chart4.xml" />
</Relationships>
</file>

<file path=xl/drawings/_rels/drawing5.xml.rels>&#65279;<?xml version="1.0" encoding="utf-8" standalone="yes"?>
<Relationships xmlns="http://schemas.openxmlformats.org/package/2006/relationships">
  <Relationship Id="rId3" Type="http://schemas.openxmlformats.org/officeDocument/2006/relationships/chart" Target="../charts/chart8.xml" />
  <Relationship Id="rId2" Type="http://schemas.openxmlformats.org/officeDocument/2006/relationships/chart" Target="../charts/chart7.xml" />
  <Relationship Id="rId1" Type="http://schemas.openxmlformats.org/officeDocument/2006/relationships/chart" Target="../charts/chart6.xml" />
  <Relationship Id="rId5" Type="http://schemas.openxmlformats.org/officeDocument/2006/relationships/chart" Target="../charts/chart10.xml" />
  <Relationship Id="rId4"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oneCellAnchor>
    <xdr:from>
      <xdr:col>2</xdr:col>
      <xdr:colOff>306916</xdr:colOff>
      <xdr:row>3</xdr:row>
      <xdr:rowOff>0</xdr:rowOff>
    </xdr:from>
    <xdr:ext cx="184731" cy="264560"/>
    <xdr:sp macro="" textlink="">
      <xdr:nvSpPr>
        <xdr:cNvPr id="7" name="テキスト ボックス 6"/>
        <xdr:cNvSpPr txBox="1"/>
      </xdr:nvSpPr>
      <xdr:spPr>
        <a:xfrm>
          <a:off x="1439333" y="3410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258038</xdr:colOff>
      <xdr:row>0</xdr:row>
      <xdr:rowOff>0</xdr:rowOff>
    </xdr:from>
    <xdr:to>
      <xdr:col>19</xdr:col>
      <xdr:colOff>605153</xdr:colOff>
      <xdr:row>36</xdr:row>
      <xdr:rowOff>13853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297005</xdr:colOff>
      <xdr:row>37</xdr:row>
      <xdr:rowOff>22339</xdr:rowOff>
    </xdr:from>
    <xdr:to>
      <xdr:col>19</xdr:col>
      <xdr:colOff>609600</xdr:colOff>
      <xdr:row>75</xdr:row>
      <xdr:rowOff>27709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18184</xdr:colOff>
      <xdr:row>77</xdr:row>
      <xdr:rowOff>161927</xdr:rowOff>
    </xdr:from>
    <xdr:to>
      <xdr:col>19</xdr:col>
      <xdr:colOff>654089</xdr:colOff>
      <xdr:row>104</xdr:row>
      <xdr:rowOff>124864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19916</xdr:colOff>
      <xdr:row>78</xdr:row>
      <xdr:rowOff>10738</xdr:rowOff>
    </xdr:from>
    <xdr:to>
      <xdr:col>12</xdr:col>
      <xdr:colOff>528230</xdr:colOff>
      <xdr:row>104</xdr:row>
      <xdr:rowOff>160318</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41561</xdr:colOff>
      <xdr:row>77</xdr:row>
      <xdr:rowOff>163140</xdr:rowOff>
    </xdr:from>
    <xdr:to>
      <xdr:col>4</xdr:col>
      <xdr:colOff>602324</xdr:colOff>
      <xdr:row>104</xdr:row>
      <xdr:rowOff>124691</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0.03245</cdr:x>
      <cdr:y>0.06159</cdr:y>
    </cdr:from>
    <cdr:to>
      <cdr:x>0.17951</cdr:x>
      <cdr:y>0.16207</cdr:y>
    </cdr:to>
    <cdr:sp macro="" textlink="">
      <cdr:nvSpPr>
        <cdr:cNvPr id="2" name="テキスト ボックス 1"/>
        <cdr:cNvSpPr txBox="1"/>
      </cdr:nvSpPr>
      <cdr:spPr>
        <a:xfrm xmlns:a="http://schemas.openxmlformats.org/drawingml/2006/main">
          <a:off x="304800" y="361951"/>
          <a:ext cx="13811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0.03245</cdr:x>
      <cdr:y>0.06159</cdr:y>
    </cdr:from>
    <cdr:to>
      <cdr:x>0.17951</cdr:x>
      <cdr:y>0.16207</cdr:y>
    </cdr:to>
    <cdr:sp macro="" textlink="">
      <cdr:nvSpPr>
        <cdr:cNvPr id="2" name="テキスト ボックス 1"/>
        <cdr:cNvSpPr txBox="1"/>
      </cdr:nvSpPr>
      <cdr:spPr>
        <a:xfrm xmlns:a="http://schemas.openxmlformats.org/drawingml/2006/main">
          <a:off x="304800" y="361951"/>
          <a:ext cx="13811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258038</xdr:colOff>
      <xdr:row>0</xdr:row>
      <xdr:rowOff>0</xdr:rowOff>
    </xdr:from>
    <xdr:to>
      <xdr:col>19</xdr:col>
      <xdr:colOff>605153</xdr:colOff>
      <xdr:row>36</xdr:row>
      <xdr:rowOff>13853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297005</xdr:colOff>
      <xdr:row>37</xdr:row>
      <xdr:rowOff>22339</xdr:rowOff>
    </xdr:from>
    <xdr:to>
      <xdr:col>19</xdr:col>
      <xdr:colOff>609600</xdr:colOff>
      <xdr:row>75</xdr:row>
      <xdr:rowOff>27709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18184</xdr:colOff>
      <xdr:row>77</xdr:row>
      <xdr:rowOff>161927</xdr:rowOff>
    </xdr:from>
    <xdr:to>
      <xdr:col>19</xdr:col>
      <xdr:colOff>654089</xdr:colOff>
      <xdr:row>104</xdr:row>
      <xdr:rowOff>124864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19916</xdr:colOff>
      <xdr:row>78</xdr:row>
      <xdr:rowOff>10738</xdr:rowOff>
    </xdr:from>
    <xdr:to>
      <xdr:col>12</xdr:col>
      <xdr:colOff>528230</xdr:colOff>
      <xdr:row>104</xdr:row>
      <xdr:rowOff>160318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41561</xdr:colOff>
      <xdr:row>77</xdr:row>
      <xdr:rowOff>163140</xdr:rowOff>
    </xdr:from>
    <xdr:to>
      <xdr:col>4</xdr:col>
      <xdr:colOff>602324</xdr:colOff>
      <xdr:row>104</xdr:row>
      <xdr:rowOff>124691</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0.03245</cdr:x>
      <cdr:y>0.06159</cdr:y>
    </cdr:from>
    <cdr:to>
      <cdr:x>0.17951</cdr:x>
      <cdr:y>0.16207</cdr:y>
    </cdr:to>
    <cdr:sp macro="" textlink="">
      <cdr:nvSpPr>
        <cdr:cNvPr id="2" name="テキスト ボックス 1"/>
        <cdr:cNvSpPr txBox="1"/>
      </cdr:nvSpPr>
      <cdr:spPr>
        <a:xfrm xmlns:a="http://schemas.openxmlformats.org/drawingml/2006/main">
          <a:off x="304800" y="361951"/>
          <a:ext cx="13811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0.03245</cdr:x>
      <cdr:y>0.06159</cdr:y>
    </cdr:from>
    <cdr:to>
      <cdr:x>0.17951</cdr:x>
      <cdr:y>0.16207</cdr:y>
    </cdr:to>
    <cdr:sp macro="" textlink="">
      <cdr:nvSpPr>
        <cdr:cNvPr id="2" name="テキスト ボックス 1"/>
        <cdr:cNvSpPr txBox="1"/>
      </cdr:nvSpPr>
      <cdr:spPr>
        <a:xfrm xmlns:a="http://schemas.openxmlformats.org/drawingml/2006/main">
          <a:off x="304800" y="361951"/>
          <a:ext cx="13811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B103"/>
  <sheetViews>
    <sheetView view="pageBreakPreview" zoomScale="80" zoomScaleNormal="100" zoomScaleSheetLayoutView="80" workbookViewId="0">
      <pane xSplit="5" ySplit="2" topLeftCell="F3" activePane="bottomRight" state="frozen"/>
      <selection activeCell="M15" sqref="M15"/>
      <selection pane="topRight" activeCell="M15" sqref="M15"/>
      <selection pane="bottomLeft" activeCell="M15" sqref="M15"/>
      <selection pane="bottomRight" activeCell="I8" sqref="I8"/>
    </sheetView>
  </sheetViews>
  <sheetFormatPr defaultColWidth="9" defaultRowHeight="13.5" x14ac:dyDescent="0.15"/>
  <cols>
    <col min="1" max="1" width="9.375" style="6" customWidth="1"/>
    <col min="2" max="4" width="5.375" style="8" customWidth="1"/>
    <col min="5" max="5" width="15" style="6" customWidth="1"/>
    <col min="6" max="6" width="15" style="7" customWidth="1"/>
    <col min="7" max="7" width="8.625" style="7" customWidth="1"/>
    <col min="8" max="8" width="9.5" style="8" customWidth="1"/>
    <col min="9" max="9" width="43.75" style="6" customWidth="1"/>
    <col min="10" max="10" width="17.125" style="6" customWidth="1"/>
    <col min="11" max="11" width="12.5" style="6" customWidth="1"/>
    <col min="12" max="12" width="3.75" style="49" customWidth="1"/>
    <col min="13" max="13" width="8" style="51" customWidth="1"/>
    <col min="14" max="16" width="5.375" style="53" customWidth="1"/>
    <col min="17" max="17" width="9" style="13" customWidth="1"/>
    <col min="18" max="18" width="12" style="6" bestFit="1" customWidth="1"/>
    <col min="19" max="20" width="4.5" style="53" customWidth="1"/>
    <col min="21" max="21" width="9.5" style="56" bestFit="1" customWidth="1"/>
    <col min="22" max="22" width="9" style="57"/>
    <col min="23" max="23" width="9" style="53"/>
    <col min="24" max="24" width="19" style="6" customWidth="1"/>
    <col min="25" max="29" width="1.875" style="6" customWidth="1"/>
    <col min="30" max="30" width="4.25" style="6" customWidth="1"/>
    <col min="31" max="47" width="1.875" style="6" customWidth="1"/>
    <col min="48" max="49" width="3.5" style="6" customWidth="1"/>
    <col min="50" max="54" width="17.75" style="11" customWidth="1"/>
    <col min="55" max="16384" width="9" style="6"/>
  </cols>
  <sheetData>
    <row r="1" spans="1:54" ht="16.5" customHeight="1" x14ac:dyDescent="0.15">
      <c r="A1" s="126"/>
      <c r="B1" s="118" t="s">
        <v>36</v>
      </c>
      <c r="C1" s="118" t="s">
        <v>34</v>
      </c>
      <c r="D1" s="120" t="s">
        <v>25</v>
      </c>
      <c r="E1" s="122" t="s">
        <v>27</v>
      </c>
      <c r="F1" s="122" t="s">
        <v>37</v>
      </c>
      <c r="G1" s="122" t="s">
        <v>117</v>
      </c>
      <c r="H1" s="122" t="s">
        <v>1</v>
      </c>
      <c r="I1" s="122" t="s">
        <v>38</v>
      </c>
      <c r="J1" s="122" t="s">
        <v>39</v>
      </c>
      <c r="K1" s="124" t="s">
        <v>40</v>
      </c>
      <c r="L1" s="109" t="s">
        <v>41</v>
      </c>
      <c r="M1" s="110" t="s">
        <v>42</v>
      </c>
      <c r="N1" s="112" t="s">
        <v>43</v>
      </c>
      <c r="O1" s="112"/>
      <c r="P1" s="112"/>
      <c r="Q1" s="117" t="s">
        <v>95</v>
      </c>
      <c r="R1" s="112" t="s">
        <v>90</v>
      </c>
      <c r="S1" s="108" t="s">
        <v>44</v>
      </c>
      <c r="T1" s="112" t="s">
        <v>45</v>
      </c>
      <c r="U1" s="114" t="s">
        <v>46</v>
      </c>
      <c r="V1" s="115" t="s">
        <v>47</v>
      </c>
      <c r="W1" s="108" t="s">
        <v>48</v>
      </c>
      <c r="X1" s="116" t="s">
        <v>89</v>
      </c>
      <c r="Y1" s="10" t="s">
        <v>49</v>
      </c>
      <c r="Z1" s="9"/>
      <c r="AA1" s="9"/>
      <c r="AB1" s="9"/>
      <c r="AC1" s="9"/>
      <c r="AD1" s="9"/>
      <c r="AE1" s="9"/>
      <c r="AF1" s="9"/>
      <c r="AG1" s="9"/>
      <c r="AH1" s="9"/>
      <c r="AI1" s="9"/>
      <c r="AJ1" s="9"/>
      <c r="AK1" s="9"/>
      <c r="AL1" s="9"/>
      <c r="AM1" s="9"/>
      <c r="AN1" s="9"/>
      <c r="AO1" s="9"/>
      <c r="AP1" s="9"/>
      <c r="AQ1" s="9"/>
      <c r="AR1" s="9"/>
      <c r="AS1" s="9"/>
      <c r="AT1" s="9"/>
      <c r="AU1" s="9"/>
      <c r="AV1" s="9"/>
      <c r="AW1" s="9"/>
      <c r="AX1" s="93" t="s">
        <v>50</v>
      </c>
      <c r="AY1" s="94"/>
      <c r="AZ1" s="94"/>
      <c r="BA1" s="94"/>
      <c r="BB1" s="95"/>
    </row>
    <row r="2" spans="1:54" ht="16.5" customHeight="1" x14ac:dyDescent="0.15">
      <c r="A2" s="127"/>
      <c r="B2" s="119"/>
      <c r="C2" s="119"/>
      <c r="D2" s="121"/>
      <c r="E2" s="123"/>
      <c r="F2" s="123"/>
      <c r="G2" s="123"/>
      <c r="H2" s="123"/>
      <c r="I2" s="123"/>
      <c r="J2" s="123"/>
      <c r="K2" s="125"/>
      <c r="L2" s="109"/>
      <c r="M2" s="111"/>
      <c r="N2" s="71" t="s">
        <v>35</v>
      </c>
      <c r="O2" s="71" t="s">
        <v>51</v>
      </c>
      <c r="P2" s="71" t="s">
        <v>52</v>
      </c>
      <c r="Q2" s="117"/>
      <c r="R2" s="112"/>
      <c r="S2" s="108"/>
      <c r="T2" s="113"/>
      <c r="U2" s="114"/>
      <c r="V2" s="115"/>
      <c r="W2" s="108"/>
      <c r="X2" s="116"/>
      <c r="Y2" s="99" t="s">
        <v>53</v>
      </c>
      <c r="Z2" s="99"/>
      <c r="AA2" s="99"/>
      <c r="AB2" s="99"/>
      <c r="AC2" s="99"/>
      <c r="AD2" s="100"/>
      <c r="AE2" s="101" t="s">
        <v>54</v>
      </c>
      <c r="AF2" s="102"/>
      <c r="AG2" s="102"/>
      <c r="AH2" s="103"/>
      <c r="AI2" s="104" t="s">
        <v>55</v>
      </c>
      <c r="AJ2" s="99"/>
      <c r="AK2" s="99"/>
      <c r="AL2" s="99"/>
      <c r="AM2" s="99"/>
      <c r="AN2" s="99"/>
      <c r="AO2" s="99"/>
      <c r="AP2" s="100"/>
      <c r="AQ2" s="105" t="s">
        <v>56</v>
      </c>
      <c r="AR2" s="106"/>
      <c r="AS2" s="106"/>
      <c r="AT2" s="106"/>
      <c r="AU2" s="107"/>
      <c r="AV2" s="9"/>
      <c r="AW2" s="9"/>
      <c r="AX2" s="96"/>
      <c r="AY2" s="97"/>
      <c r="AZ2" s="97"/>
      <c r="BA2" s="97"/>
      <c r="BB2" s="98"/>
    </row>
    <row r="3" spans="1:54" s="13" customFormat="1" ht="37.5" customHeight="1" x14ac:dyDescent="0.15">
      <c r="A3" s="83" t="s">
        <v>28</v>
      </c>
      <c r="B3" s="87">
        <v>465</v>
      </c>
      <c r="C3" s="87" t="s">
        <v>120</v>
      </c>
      <c r="D3" s="87">
        <v>35</v>
      </c>
      <c r="E3" s="15" t="s">
        <v>146</v>
      </c>
      <c r="F3" s="84" t="s">
        <v>147</v>
      </c>
      <c r="G3" s="85">
        <v>29983</v>
      </c>
      <c r="H3" s="84" t="s">
        <v>148</v>
      </c>
      <c r="I3" s="80" t="s">
        <v>149</v>
      </c>
      <c r="J3" s="14" t="s">
        <v>150</v>
      </c>
      <c r="K3" s="73" t="s">
        <v>125</v>
      </c>
      <c r="L3" s="89"/>
      <c r="M3" s="50">
        <v>44092</v>
      </c>
      <c r="N3" s="82"/>
      <c r="O3" s="88" t="s">
        <v>119</v>
      </c>
      <c r="P3" s="82"/>
      <c r="Q3" s="44">
        <f t="shared" ref="Q3" si="0">IF(G3="","",DATEDIF(G3,M3,"Y"))</f>
        <v>38</v>
      </c>
      <c r="R3" s="52"/>
      <c r="S3" s="82">
        <v>1</v>
      </c>
      <c r="T3" s="82">
        <v>6</v>
      </c>
      <c r="U3" s="54">
        <v>44105</v>
      </c>
      <c r="V3" s="55" t="s">
        <v>144</v>
      </c>
      <c r="W3" s="82" t="s">
        <v>145</v>
      </c>
      <c r="X3" s="17"/>
      <c r="Y3" s="92"/>
      <c r="Z3" s="92"/>
      <c r="AA3" s="92"/>
      <c r="AB3" s="92"/>
      <c r="AC3" s="92"/>
      <c r="AD3" s="92"/>
      <c r="AE3" s="92"/>
      <c r="AF3" s="92"/>
      <c r="AG3" s="92"/>
      <c r="AH3" s="92"/>
      <c r="AI3" s="92"/>
      <c r="AJ3" s="92"/>
      <c r="AK3" s="92"/>
      <c r="AL3" s="92"/>
      <c r="AM3" s="92"/>
      <c r="AN3" s="92"/>
      <c r="AO3" s="92"/>
      <c r="AP3" s="92"/>
      <c r="AQ3" s="92"/>
      <c r="AR3" s="92"/>
      <c r="AS3" s="92"/>
      <c r="AT3" s="92"/>
      <c r="AU3" s="92"/>
      <c r="AX3" s="86" t="s">
        <v>61</v>
      </c>
      <c r="AY3" s="86"/>
      <c r="AZ3" s="16"/>
      <c r="BA3" s="16"/>
      <c r="BB3" s="16"/>
    </row>
    <row r="4" spans="1:54" ht="37.5" customHeight="1" x14ac:dyDescent="0.15">
      <c r="I4" s="72"/>
    </row>
    <row r="5" spans="1:54" ht="37.5" customHeight="1" x14ac:dyDescent="0.15">
      <c r="I5" s="72"/>
    </row>
    <row r="6" spans="1:54" ht="37.5" customHeight="1" x14ac:dyDescent="0.15">
      <c r="I6" s="72"/>
    </row>
    <row r="7" spans="1:54" ht="37.5" customHeight="1" x14ac:dyDescent="0.15">
      <c r="I7" s="72"/>
    </row>
    <row r="8" spans="1:54" ht="37.5" customHeight="1" x14ac:dyDescent="0.15">
      <c r="I8" s="72"/>
    </row>
    <row r="9" spans="1:54" ht="37.5" customHeight="1" x14ac:dyDescent="0.15">
      <c r="I9" s="72"/>
    </row>
    <row r="10" spans="1:54" ht="37.5" customHeight="1" x14ac:dyDescent="0.15">
      <c r="I10" s="72"/>
    </row>
    <row r="11" spans="1:54" ht="37.5" customHeight="1" x14ac:dyDescent="0.15">
      <c r="I11" s="72"/>
    </row>
    <row r="12" spans="1:54" ht="37.5" customHeight="1" x14ac:dyDescent="0.15">
      <c r="I12" s="72"/>
    </row>
    <row r="13" spans="1:54" ht="37.5" customHeight="1" x14ac:dyDescent="0.15">
      <c r="I13" s="72"/>
    </row>
    <row r="14" spans="1:54" ht="37.5" customHeight="1" x14ac:dyDescent="0.15">
      <c r="I14" s="72"/>
    </row>
    <row r="15" spans="1:54" ht="37.5" customHeight="1" x14ac:dyDescent="0.15">
      <c r="I15" s="72"/>
    </row>
    <row r="16" spans="1:54" ht="37.5" customHeight="1" x14ac:dyDescent="0.15">
      <c r="I16" s="72"/>
    </row>
    <row r="17" spans="9:9" ht="37.5" customHeight="1" x14ac:dyDescent="0.15">
      <c r="I17" s="72"/>
    </row>
    <row r="18" spans="9:9" ht="37.5" customHeight="1" x14ac:dyDescent="0.15">
      <c r="I18" s="72"/>
    </row>
    <row r="19" spans="9:9" ht="37.5" customHeight="1" x14ac:dyDescent="0.15">
      <c r="I19" s="72"/>
    </row>
    <row r="20" spans="9:9" ht="37.5" customHeight="1" x14ac:dyDescent="0.15">
      <c r="I20" s="72"/>
    </row>
    <row r="21" spans="9:9" ht="37.5" customHeight="1" x14ac:dyDescent="0.15">
      <c r="I21" s="72"/>
    </row>
    <row r="22" spans="9:9" ht="37.5" customHeight="1" x14ac:dyDescent="0.15">
      <c r="I22" s="72"/>
    </row>
    <row r="23" spans="9:9" ht="37.5" customHeight="1" x14ac:dyDescent="0.15">
      <c r="I23" s="72"/>
    </row>
    <row r="24" spans="9:9" ht="37.5" customHeight="1" x14ac:dyDescent="0.15">
      <c r="I24" s="72"/>
    </row>
    <row r="25" spans="9:9" ht="37.5" customHeight="1" x14ac:dyDescent="0.15">
      <c r="I25" s="72"/>
    </row>
    <row r="26" spans="9:9" ht="37.5" customHeight="1" x14ac:dyDescent="0.15">
      <c r="I26" s="72"/>
    </row>
    <row r="27" spans="9:9" ht="37.5" customHeight="1" x14ac:dyDescent="0.15">
      <c r="I27" s="72"/>
    </row>
    <row r="28" spans="9:9" ht="37.5" customHeight="1" x14ac:dyDescent="0.15">
      <c r="I28" s="72"/>
    </row>
    <row r="29" spans="9:9" ht="37.5" customHeight="1" x14ac:dyDescent="0.15">
      <c r="I29" s="72"/>
    </row>
    <row r="30" spans="9:9" ht="37.5" customHeight="1" x14ac:dyDescent="0.15">
      <c r="I30" s="72"/>
    </row>
    <row r="31" spans="9:9" ht="37.5" customHeight="1" x14ac:dyDescent="0.15">
      <c r="I31" s="72"/>
    </row>
    <row r="32" spans="9:9" ht="37.5" customHeight="1" x14ac:dyDescent="0.15">
      <c r="I32" s="72"/>
    </row>
    <row r="33" spans="9:9" ht="37.5" customHeight="1" x14ac:dyDescent="0.15">
      <c r="I33" s="72"/>
    </row>
    <row r="34" spans="9:9" ht="37.5" customHeight="1" x14ac:dyDescent="0.15">
      <c r="I34" s="72"/>
    </row>
    <row r="35" spans="9:9" ht="37.5" customHeight="1" x14ac:dyDescent="0.15">
      <c r="I35" s="72"/>
    </row>
    <row r="36" spans="9:9" ht="37.5" customHeight="1" x14ac:dyDescent="0.15">
      <c r="I36" s="72"/>
    </row>
    <row r="37" spans="9:9" ht="37.5" customHeight="1" x14ac:dyDescent="0.15">
      <c r="I37" s="72"/>
    </row>
    <row r="38" spans="9:9" ht="37.5" customHeight="1" x14ac:dyDescent="0.15">
      <c r="I38" s="72"/>
    </row>
    <row r="39" spans="9:9" ht="37.5" customHeight="1" x14ac:dyDescent="0.15">
      <c r="I39" s="72"/>
    </row>
    <row r="40" spans="9:9" ht="37.5" customHeight="1" x14ac:dyDescent="0.15">
      <c r="I40" s="72"/>
    </row>
    <row r="41" spans="9:9" ht="37.5" customHeight="1" x14ac:dyDescent="0.15">
      <c r="I41" s="72"/>
    </row>
    <row r="42" spans="9:9" ht="37.5" customHeight="1" x14ac:dyDescent="0.15">
      <c r="I42" s="72"/>
    </row>
    <row r="43" spans="9:9" ht="37.5" customHeight="1" x14ac:dyDescent="0.15">
      <c r="I43" s="72"/>
    </row>
    <row r="44" spans="9:9" ht="37.5" customHeight="1" x14ac:dyDescent="0.15">
      <c r="I44" s="72"/>
    </row>
    <row r="45" spans="9:9" ht="37.5" customHeight="1" x14ac:dyDescent="0.15">
      <c r="I45" s="72"/>
    </row>
    <row r="46" spans="9:9" ht="37.5" customHeight="1" x14ac:dyDescent="0.15">
      <c r="I46" s="72"/>
    </row>
    <row r="47" spans="9:9" ht="37.5" customHeight="1" x14ac:dyDescent="0.15">
      <c r="I47" s="72"/>
    </row>
    <row r="48" spans="9:9" ht="37.5" customHeight="1" x14ac:dyDescent="0.15">
      <c r="I48" s="72"/>
    </row>
    <row r="49" spans="9:9" ht="37.5" customHeight="1" x14ac:dyDescent="0.15">
      <c r="I49" s="72"/>
    </row>
    <row r="50" spans="9:9" ht="37.5" customHeight="1" x14ac:dyDescent="0.15">
      <c r="I50" s="72"/>
    </row>
    <row r="51" spans="9:9" ht="37.5" customHeight="1" x14ac:dyDescent="0.15">
      <c r="I51" s="72"/>
    </row>
    <row r="52" spans="9:9" ht="37.5" customHeight="1" x14ac:dyDescent="0.15">
      <c r="I52" s="72"/>
    </row>
    <row r="53" spans="9:9" ht="37.5" customHeight="1" x14ac:dyDescent="0.15">
      <c r="I53" s="72"/>
    </row>
    <row r="54" spans="9:9" ht="37.5" customHeight="1" x14ac:dyDescent="0.15">
      <c r="I54" s="72"/>
    </row>
    <row r="55" spans="9:9" ht="37.5" customHeight="1" x14ac:dyDescent="0.15">
      <c r="I55" s="72"/>
    </row>
    <row r="56" spans="9:9" ht="37.5" customHeight="1" x14ac:dyDescent="0.15">
      <c r="I56" s="72"/>
    </row>
    <row r="57" spans="9:9" ht="37.5" customHeight="1" x14ac:dyDescent="0.15">
      <c r="I57" s="72"/>
    </row>
    <row r="58" spans="9:9" ht="37.5" customHeight="1" x14ac:dyDescent="0.15">
      <c r="I58" s="72"/>
    </row>
    <row r="59" spans="9:9" ht="37.5" customHeight="1" x14ac:dyDescent="0.15">
      <c r="I59" s="72"/>
    </row>
    <row r="60" spans="9:9" ht="37.5" customHeight="1" x14ac:dyDescent="0.15">
      <c r="I60" s="72"/>
    </row>
    <row r="61" spans="9:9" ht="37.5" customHeight="1" x14ac:dyDescent="0.15">
      <c r="I61" s="72"/>
    </row>
    <row r="62" spans="9:9" ht="37.5" customHeight="1" x14ac:dyDescent="0.15">
      <c r="I62" s="72"/>
    </row>
    <row r="63" spans="9:9" ht="37.5" customHeight="1" x14ac:dyDescent="0.15">
      <c r="I63" s="72"/>
    </row>
    <row r="64" spans="9:9" ht="37.5" customHeight="1" x14ac:dyDescent="0.15">
      <c r="I64" s="72"/>
    </row>
    <row r="65" spans="9:9" ht="37.5" customHeight="1" x14ac:dyDescent="0.15">
      <c r="I65" s="72"/>
    </row>
    <row r="66" spans="9:9" ht="37.5" customHeight="1" x14ac:dyDescent="0.15">
      <c r="I66" s="72"/>
    </row>
    <row r="67" spans="9:9" ht="37.5" customHeight="1" x14ac:dyDescent="0.15">
      <c r="I67" s="72"/>
    </row>
    <row r="68" spans="9:9" ht="37.5" customHeight="1" x14ac:dyDescent="0.15">
      <c r="I68" s="72"/>
    </row>
    <row r="69" spans="9:9" ht="37.5" customHeight="1" x14ac:dyDescent="0.15">
      <c r="I69" s="72"/>
    </row>
    <row r="70" spans="9:9" ht="37.5" customHeight="1" x14ac:dyDescent="0.15">
      <c r="I70" s="72"/>
    </row>
    <row r="71" spans="9:9" ht="37.5" customHeight="1" x14ac:dyDescent="0.15">
      <c r="I71" s="72"/>
    </row>
    <row r="72" spans="9:9" ht="37.5" customHeight="1" x14ac:dyDescent="0.15">
      <c r="I72" s="72"/>
    </row>
    <row r="73" spans="9:9" ht="37.5" customHeight="1" x14ac:dyDescent="0.15">
      <c r="I73" s="72"/>
    </row>
    <row r="74" spans="9:9" ht="37.5" customHeight="1" x14ac:dyDescent="0.15">
      <c r="I74" s="72"/>
    </row>
    <row r="75" spans="9:9" ht="37.5" customHeight="1" x14ac:dyDescent="0.15">
      <c r="I75" s="72"/>
    </row>
    <row r="76" spans="9:9" ht="37.5" customHeight="1" x14ac:dyDescent="0.15">
      <c r="I76" s="72"/>
    </row>
    <row r="77" spans="9:9" ht="37.5" customHeight="1" x14ac:dyDescent="0.15">
      <c r="I77" s="72"/>
    </row>
    <row r="78" spans="9:9" ht="37.5" customHeight="1" x14ac:dyDescent="0.15">
      <c r="I78" s="72"/>
    </row>
    <row r="79" spans="9:9" ht="37.5" customHeight="1" x14ac:dyDescent="0.15">
      <c r="I79" s="72"/>
    </row>
    <row r="80" spans="9:9" ht="37.5" customHeight="1" x14ac:dyDescent="0.15">
      <c r="I80" s="72"/>
    </row>
    <row r="81" spans="9:50" ht="37.5" customHeight="1" x14ac:dyDescent="0.15">
      <c r="I81" s="72"/>
    </row>
    <row r="82" spans="9:50" ht="37.5" customHeight="1" x14ac:dyDescent="0.15">
      <c r="I82" s="72"/>
    </row>
    <row r="83" spans="9:50" ht="37.5" customHeight="1" x14ac:dyDescent="0.15">
      <c r="I83" s="72"/>
    </row>
    <row r="84" spans="9:50" ht="37.5" customHeight="1" x14ac:dyDescent="0.15">
      <c r="I84" s="72"/>
    </row>
    <row r="85" spans="9:50" ht="37.5" customHeight="1" thickBot="1" x14ac:dyDescent="0.2">
      <c r="I85" s="72"/>
    </row>
    <row r="86" spans="9:50" ht="37.5" customHeight="1" x14ac:dyDescent="0.15">
      <c r="AX86" s="45" t="s">
        <v>60</v>
      </c>
    </row>
    <row r="87" spans="9:50" ht="37.5" customHeight="1" x14ac:dyDescent="0.15">
      <c r="AX87" s="46" t="s">
        <v>63</v>
      </c>
    </row>
    <row r="88" spans="9:50" ht="37.5" customHeight="1" x14ac:dyDescent="0.15">
      <c r="AX88" s="46" t="s">
        <v>57</v>
      </c>
    </row>
    <row r="89" spans="9:50" ht="37.5" customHeight="1" x14ac:dyDescent="0.15">
      <c r="AX89" s="46" t="s">
        <v>67</v>
      </c>
    </row>
    <row r="90" spans="9:50" ht="37.5" customHeight="1" x14ac:dyDescent="0.15">
      <c r="AX90" s="46" t="s">
        <v>62</v>
      </c>
    </row>
    <row r="91" spans="9:50" ht="37.5" customHeight="1" x14ac:dyDescent="0.15">
      <c r="AX91" s="46" t="s">
        <v>59</v>
      </c>
    </row>
    <row r="92" spans="9:50" ht="37.5" customHeight="1" x14ac:dyDescent="0.15">
      <c r="AX92" s="46" t="s">
        <v>58</v>
      </c>
    </row>
    <row r="93" spans="9:50" ht="37.5" customHeight="1" x14ac:dyDescent="0.15">
      <c r="AX93" s="46" t="s">
        <v>61</v>
      </c>
    </row>
    <row r="94" spans="9:50" ht="37.5" customHeight="1" x14ac:dyDescent="0.15">
      <c r="AX94" s="46" t="s">
        <v>73</v>
      </c>
    </row>
    <row r="95" spans="9:50" ht="37.5" customHeight="1" x14ac:dyDescent="0.15">
      <c r="AX95" s="46" t="s">
        <v>66</v>
      </c>
    </row>
    <row r="96" spans="9:50" ht="37.5" customHeight="1" x14ac:dyDescent="0.15">
      <c r="AX96" s="46" t="s">
        <v>70</v>
      </c>
    </row>
    <row r="97" spans="50:50" ht="37.5" customHeight="1" x14ac:dyDescent="0.15">
      <c r="AX97" s="46" t="s">
        <v>65</v>
      </c>
    </row>
    <row r="98" spans="50:50" ht="37.5" customHeight="1" x14ac:dyDescent="0.15">
      <c r="AX98" s="46" t="s">
        <v>68</v>
      </c>
    </row>
    <row r="99" spans="50:50" x14ac:dyDescent="0.15">
      <c r="AX99" s="46" t="s">
        <v>64</v>
      </c>
    </row>
    <row r="100" spans="50:50" x14ac:dyDescent="0.15">
      <c r="AX100" s="46" t="s">
        <v>72</v>
      </c>
    </row>
    <row r="101" spans="50:50" x14ac:dyDescent="0.15">
      <c r="AX101" s="46" t="s">
        <v>71</v>
      </c>
    </row>
    <row r="102" spans="50:50" x14ac:dyDescent="0.15">
      <c r="AX102" s="46" t="s">
        <v>69</v>
      </c>
    </row>
    <row r="103" spans="50:50" ht="14.25" thickBot="1" x14ac:dyDescent="0.2">
      <c r="AX103" s="47" t="s">
        <v>30</v>
      </c>
    </row>
  </sheetData>
  <autoFilter ref="A1:AU3">
    <filterColumn colId="13" showButton="0"/>
    <filterColumn colId="14" showButton="0"/>
  </autoFilter>
  <mergeCells count="31">
    <mergeCell ref="A1:A2"/>
    <mergeCell ref="G1:G2"/>
    <mergeCell ref="H1:H2"/>
    <mergeCell ref="I1:I2"/>
    <mergeCell ref="J1:J2"/>
    <mergeCell ref="K1:K2"/>
    <mergeCell ref="B1:B2"/>
    <mergeCell ref="C1:C2"/>
    <mergeCell ref="D1:D2"/>
    <mergeCell ref="E1:E2"/>
    <mergeCell ref="F1:F2"/>
    <mergeCell ref="T1:T2"/>
    <mergeCell ref="U1:U2"/>
    <mergeCell ref="V1:V2"/>
    <mergeCell ref="X1:X2"/>
    <mergeCell ref="W1:W2"/>
    <mergeCell ref="S1:S2"/>
    <mergeCell ref="L1:L2"/>
    <mergeCell ref="M1:M2"/>
    <mergeCell ref="N1:P1"/>
    <mergeCell ref="R1:R2"/>
    <mergeCell ref="Q1:Q2"/>
    <mergeCell ref="Y3:AD3"/>
    <mergeCell ref="AQ3:AU3"/>
    <mergeCell ref="AI3:AP3"/>
    <mergeCell ref="AE3:AH3"/>
    <mergeCell ref="AX1:BB2"/>
    <mergeCell ref="Y2:AD2"/>
    <mergeCell ref="AE2:AH2"/>
    <mergeCell ref="AI2:AP2"/>
    <mergeCell ref="AQ2:AU2"/>
  </mergeCells>
  <phoneticPr fontId="1" type="halfwidthKatakana"/>
  <dataValidations count="1">
    <dataValidation type="list" allowBlank="1" showInputMessage="1" showErrorMessage="1" sqref="AX3:AY3">
      <formula1>$AX$86:$AX$103</formula1>
    </dataValidation>
  </dataValidations>
  <hyperlinks>
    <hyperlink ref="A3" location="山戸菜穂!A1" display="リンク"/>
  </hyperlinks>
  <pageMargins left="0.70866141732283472" right="0.70866141732283472" top="0.74803149606299213" bottom="0.74803149606299213" header="0.51181102362204722" footer="0.51181102362204722"/>
  <pageSetup paperSize="9" scale="41" orientation="portrait" r:id="rId1"/>
  <headerFooter>
    <oddHeader>&amp;C&amp;16移住希望関係　一覧</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60" zoomScaleNormal="100" workbookViewId="0">
      <selection activeCell="B36" sqref="B36"/>
    </sheetView>
  </sheetViews>
  <sheetFormatPr defaultColWidth="9" defaultRowHeight="13.5" x14ac:dyDescent="0.15"/>
  <cols>
    <col min="1" max="1" width="22.875" style="12" customWidth="1"/>
    <col min="2" max="2" width="11.75" style="12" customWidth="1"/>
    <col min="3" max="3" width="17.875" style="12" customWidth="1"/>
    <col min="4" max="4" width="10" style="12" customWidth="1"/>
    <col min="5" max="16384" width="9" style="12"/>
  </cols>
  <sheetData>
    <row r="1" spans="1:4" ht="15" customHeight="1" x14ac:dyDescent="0.15"/>
    <row r="2" spans="1:4" ht="15" customHeight="1" x14ac:dyDescent="0.15"/>
    <row r="3" spans="1:4" ht="15" customHeight="1" x14ac:dyDescent="0.15"/>
    <row r="4" spans="1:4" ht="15" customHeight="1" x14ac:dyDescent="0.15"/>
    <row r="5" spans="1:4" ht="15" customHeight="1" x14ac:dyDescent="0.15">
      <c r="A5" s="133" t="s">
        <v>74</v>
      </c>
      <c r="B5" s="134"/>
      <c r="C5" s="135" t="s">
        <v>75</v>
      </c>
      <c r="D5" s="135"/>
    </row>
    <row r="6" spans="1:4" ht="15" customHeight="1" x14ac:dyDescent="0.15">
      <c r="A6" s="26" t="s">
        <v>59</v>
      </c>
      <c r="B6" s="18" t="e">
        <f>COUNTIF(移住希望者関係一覧!#REF!, "気になる物件")</f>
        <v>#REF!</v>
      </c>
      <c r="C6" s="23" t="s">
        <v>76</v>
      </c>
      <c r="D6" s="19" t="e">
        <f>SUM(B6)</f>
        <v>#REF!</v>
      </c>
    </row>
    <row r="7" spans="1:4" ht="15" customHeight="1" x14ac:dyDescent="0.15">
      <c r="A7" s="37" t="s">
        <v>96</v>
      </c>
      <c r="B7" s="18" t="e">
        <f>COUNTIF(移住希望者関係一覧!#REF!, "町内転居希望")</f>
        <v>#REF!</v>
      </c>
      <c r="C7" s="24" t="s">
        <v>77</v>
      </c>
      <c r="D7" s="19" t="e">
        <f>SUM(B7)</f>
        <v>#REF!</v>
      </c>
    </row>
    <row r="8" spans="1:4" ht="15" customHeight="1" x14ac:dyDescent="0.15">
      <c r="A8" s="30" t="s">
        <v>63</v>
      </c>
      <c r="B8" s="18" t="e">
        <f>COUNTIF(移住希望者関係一覧!#REF!, "自然環境")</f>
        <v>#REF!</v>
      </c>
      <c r="C8" s="136" t="s">
        <v>78</v>
      </c>
      <c r="D8" s="137" t="e">
        <f>SUM(B8:B12)</f>
        <v>#REF!</v>
      </c>
    </row>
    <row r="9" spans="1:4" ht="15" customHeight="1" x14ac:dyDescent="0.15">
      <c r="A9" s="31" t="s">
        <v>79</v>
      </c>
      <c r="B9" s="18" t="e">
        <f>COUNTIF(移住希望者関係一覧!#REF!, "サーフィン")</f>
        <v>#REF!</v>
      </c>
      <c r="C9" s="136"/>
      <c r="D9" s="137"/>
    </row>
    <row r="10" spans="1:4" ht="15" customHeight="1" x14ac:dyDescent="0.15">
      <c r="A10" s="36" t="s">
        <v>67</v>
      </c>
      <c r="B10" s="18" t="e">
        <f>COUNTIF(移住希望者関係一覧!#REF!, "釣り")</f>
        <v>#REF!</v>
      </c>
      <c r="C10" s="136"/>
      <c r="D10" s="137"/>
    </row>
    <row r="11" spans="1:4" ht="15" customHeight="1" x14ac:dyDescent="0.15">
      <c r="A11" s="27" t="s">
        <v>68</v>
      </c>
      <c r="B11" s="18" t="e">
        <f>COUNTIF(移住希望者関係一覧!#REF!, "いなか暮らし")</f>
        <v>#REF!</v>
      </c>
      <c r="C11" s="136"/>
      <c r="D11" s="137"/>
    </row>
    <row r="12" spans="1:4" ht="15" customHeight="1" x14ac:dyDescent="0.15">
      <c r="A12" s="32" t="s">
        <v>64</v>
      </c>
      <c r="B12" s="18" t="e">
        <f>COUNTIF(移住希望者関係一覧!#REF!, "家庭菜園・畑")</f>
        <v>#REF!</v>
      </c>
      <c r="C12" s="136"/>
      <c r="D12" s="137"/>
    </row>
    <row r="13" spans="1:4" ht="15" customHeight="1" x14ac:dyDescent="0.15">
      <c r="A13" s="38" t="s">
        <v>58</v>
      </c>
      <c r="B13" s="18" t="e">
        <f>COUNTIF(移住希望者関係一覧!#REF!, "職場の近く")</f>
        <v>#REF!</v>
      </c>
      <c r="C13" s="138" t="s">
        <v>80</v>
      </c>
      <c r="D13" s="137" t="e">
        <f>SUM(B13:B14)</f>
        <v>#REF!</v>
      </c>
    </row>
    <row r="14" spans="1:4" ht="15" customHeight="1" x14ac:dyDescent="0.15">
      <c r="A14" s="39" t="s">
        <v>66</v>
      </c>
      <c r="B14" s="18" t="e">
        <f>COUNTIF(移住希望者関係一覧!#REF!, "起業・転職")</f>
        <v>#REF!</v>
      </c>
      <c r="C14" s="138"/>
      <c r="D14" s="137"/>
    </row>
    <row r="15" spans="1:4" ht="15" customHeight="1" x14ac:dyDescent="0.15">
      <c r="A15" s="40" t="s">
        <v>81</v>
      </c>
      <c r="B15" s="18" t="e">
        <f>COUNTIF(移住希望者関係一覧!#REF!, "子育て環境")</f>
        <v>#REF!</v>
      </c>
      <c r="C15" s="139" t="s">
        <v>82</v>
      </c>
      <c r="D15" s="137" t="e">
        <f>SUM(B15:B16)</f>
        <v>#REF!</v>
      </c>
    </row>
    <row r="16" spans="1:4" ht="15" customHeight="1" x14ac:dyDescent="0.15">
      <c r="A16" s="41" t="s">
        <v>70</v>
      </c>
      <c r="B16" s="18" t="e">
        <f>COUNTIF(移住希望者関係一覧!#REF!, "結婚")</f>
        <v>#REF!</v>
      </c>
      <c r="C16" s="139"/>
      <c r="D16" s="137"/>
    </row>
    <row r="17" spans="1:4" ht="15" customHeight="1" x14ac:dyDescent="0.15">
      <c r="A17" s="34" t="s">
        <v>83</v>
      </c>
      <c r="B17" s="18" t="e">
        <f>COUNTIF(移住希望者関係一覧!#REF!, "町民が親切・やさしい")</f>
        <v>#REF!</v>
      </c>
      <c r="C17" s="140" t="s">
        <v>84</v>
      </c>
      <c r="D17" s="137" t="e">
        <f>SUM(B17:B20)</f>
        <v>#REF!</v>
      </c>
    </row>
    <row r="18" spans="1:4" ht="15" customHeight="1" x14ac:dyDescent="0.15">
      <c r="A18" s="33" t="s">
        <v>61</v>
      </c>
      <c r="B18" s="18" t="e">
        <f>COUNTIF(移住希望者関係一覧!#REF!, "本人(家族)の出身地")</f>
        <v>#REF!</v>
      </c>
      <c r="C18" s="140"/>
      <c r="D18" s="137"/>
    </row>
    <row r="19" spans="1:4" ht="15" customHeight="1" x14ac:dyDescent="0.15">
      <c r="A19" s="28" t="s">
        <v>73</v>
      </c>
      <c r="B19" s="18" t="e">
        <f>COUNTIF(移住希望者関係一覧!#REF!, "家族・友人がいるから")</f>
        <v>#REF!</v>
      </c>
      <c r="C19" s="140"/>
      <c r="D19" s="137"/>
    </row>
    <row r="20" spans="1:4" ht="15" customHeight="1" x14ac:dyDescent="0.15">
      <c r="A20" s="29" t="s">
        <v>69</v>
      </c>
      <c r="B20" s="18" t="e">
        <f>COUNTIF(移住希望者関係一覧!#REF!, "子の転居先として")</f>
        <v>#REF!</v>
      </c>
      <c r="C20" s="140"/>
      <c r="D20" s="137"/>
    </row>
    <row r="21" spans="1:4" ht="15" customHeight="1" x14ac:dyDescent="0.15">
      <c r="A21" s="42" t="s">
        <v>72</v>
      </c>
      <c r="B21" s="18" t="e">
        <f>COUNTIF(移住希望者関係一覧!#REF!, "空き家バンクの充実")</f>
        <v>#REF!</v>
      </c>
      <c r="C21" s="141" t="s">
        <v>85</v>
      </c>
      <c r="D21" s="137" t="e">
        <f>SUM(B21:B22)</f>
        <v>#REF!</v>
      </c>
    </row>
    <row r="22" spans="1:4" ht="15" customHeight="1" x14ac:dyDescent="0.15">
      <c r="A22" s="35" t="s">
        <v>71</v>
      </c>
      <c r="B22" s="18" t="e">
        <f>COUNTIF(移住希望者関係一覧!#REF!, "補助金などの充実")</f>
        <v>#REF!</v>
      </c>
      <c r="C22" s="141"/>
      <c r="D22" s="137"/>
    </row>
    <row r="23" spans="1:4" ht="15" customHeight="1" x14ac:dyDescent="0.15">
      <c r="A23" s="43" t="s">
        <v>86</v>
      </c>
      <c r="B23" s="18" t="e">
        <f>COUNTIF(移住希望者関係一覧!#REF!, "その他")</f>
        <v>#REF!</v>
      </c>
      <c r="C23" s="25" t="s">
        <v>87</v>
      </c>
      <c r="D23" s="19" t="e">
        <f>SUM(B23)</f>
        <v>#REF!</v>
      </c>
    </row>
    <row r="24" spans="1:4" ht="15" customHeight="1" x14ac:dyDescent="0.15">
      <c r="A24" s="20" t="s">
        <v>88</v>
      </c>
      <c r="B24" s="21" t="e">
        <f>SUM(B6:B23)</f>
        <v>#REF!</v>
      </c>
      <c r="C24" s="22"/>
      <c r="D24" s="21"/>
    </row>
    <row r="25" spans="1:4" ht="15" customHeight="1" x14ac:dyDescent="0.15"/>
    <row r="26" spans="1:4" ht="15" customHeight="1" x14ac:dyDescent="0.15"/>
    <row r="27" spans="1:4" ht="15" customHeight="1" x14ac:dyDescent="0.15"/>
    <row r="28" spans="1:4" ht="16.5" customHeight="1" x14ac:dyDescent="0.15">
      <c r="A28" s="128" t="s">
        <v>115</v>
      </c>
      <c r="B28" s="128"/>
    </row>
    <row r="29" spans="1:4" ht="16.5" customHeight="1" x14ac:dyDescent="0.15">
      <c r="A29" s="59" t="s">
        <v>52</v>
      </c>
      <c r="B29" s="66" t="e">
        <f>COUNTIF(移住希望者関係一覧!#REF!, "○")</f>
        <v>#REF!</v>
      </c>
    </row>
    <row r="30" spans="1:4" ht="16.5" customHeight="1" x14ac:dyDescent="0.15">
      <c r="A30" s="59" t="s">
        <v>51</v>
      </c>
      <c r="B30" s="66" t="e">
        <f>COUNTIF(移住希望者関係一覧!#REF!, "○")</f>
        <v>#REF!</v>
      </c>
    </row>
    <row r="31" spans="1:4" ht="16.5" customHeight="1" x14ac:dyDescent="0.15">
      <c r="A31" s="59" t="s">
        <v>35</v>
      </c>
      <c r="B31" s="66" t="e">
        <f>COUNTIF(移住希望者関係一覧!#REF!, "○")</f>
        <v>#REF!</v>
      </c>
    </row>
    <row r="32" spans="1:4" ht="16.5" customHeight="1" x14ac:dyDescent="0.15">
      <c r="A32" s="60"/>
      <c r="B32" s="60"/>
    </row>
    <row r="33" spans="1:2" ht="16.5" customHeight="1" x14ac:dyDescent="0.15">
      <c r="A33" s="60"/>
      <c r="B33" s="60"/>
    </row>
    <row r="34" spans="1:2" ht="16.5" customHeight="1" x14ac:dyDescent="0.15">
      <c r="A34" s="129" t="s">
        <v>114</v>
      </c>
      <c r="B34" s="130"/>
    </row>
    <row r="35" spans="1:2" ht="16.5" customHeight="1" x14ac:dyDescent="0.15">
      <c r="A35" s="59" t="s">
        <v>97</v>
      </c>
      <c r="B35" s="61">
        <f>COUNTIF(移住希望者関係一覧!Q3:Q84, "&lt;20")</f>
        <v>0</v>
      </c>
    </row>
    <row r="36" spans="1:2" ht="16.5" customHeight="1" x14ac:dyDescent="0.15">
      <c r="A36" s="59" t="s">
        <v>98</v>
      </c>
      <c r="B36" s="61">
        <f>COUNTIF(移住希望者関係一覧!Q3:Q84, "&gt;=20")-COUNTIF(移住希望者関係一覧!Q3:Q84, "&gt;=30")</f>
        <v>0</v>
      </c>
    </row>
    <row r="37" spans="1:2" ht="16.5" customHeight="1" x14ac:dyDescent="0.15">
      <c r="A37" s="59" t="s">
        <v>99</v>
      </c>
      <c r="B37" s="61">
        <f>COUNTIF(移住希望者関係一覧!Q3:Q85, "&gt;=30")-COUNTIF(移住希望者関係一覧!Q3:Q85, "&gt;=40")</f>
        <v>1</v>
      </c>
    </row>
    <row r="38" spans="1:2" ht="16.5" customHeight="1" x14ac:dyDescent="0.15">
      <c r="A38" s="59" t="s">
        <v>100</v>
      </c>
      <c r="B38" s="61">
        <f>COUNTIF(移住希望者関係一覧!Q3:Q86, "&gt;=40")-COUNTIF(移住希望者関係一覧!Q3:Q86, "&gt;=50")</f>
        <v>0</v>
      </c>
    </row>
    <row r="39" spans="1:2" ht="16.5" customHeight="1" x14ac:dyDescent="0.15">
      <c r="A39" s="59" t="s">
        <v>101</v>
      </c>
      <c r="B39" s="61">
        <f>COUNTIF(移住希望者関係一覧!Q3:Q87, "&gt;=50")-COUNTIF(移住希望者関係一覧!Q3:Q87, "&gt;=60")</f>
        <v>0</v>
      </c>
    </row>
    <row r="40" spans="1:2" ht="16.5" customHeight="1" x14ac:dyDescent="0.15">
      <c r="A40" s="59" t="s">
        <v>102</v>
      </c>
      <c r="B40" s="61">
        <f>COUNTIF(移住希望者関係一覧!Q3:Q88, "&gt;=60")-COUNTIF(移住希望者関係一覧!Q3:Q88, "&gt;=70")</f>
        <v>0</v>
      </c>
    </row>
    <row r="41" spans="1:2" ht="16.5" customHeight="1" x14ac:dyDescent="0.15">
      <c r="A41" s="59" t="s">
        <v>103</v>
      </c>
      <c r="B41" s="61">
        <f>COUNTIF(移住希望者関係一覧!Q3:Q89, "&gt;70")</f>
        <v>0</v>
      </c>
    </row>
    <row r="42" spans="1:2" s="58" customFormat="1" ht="16.5" customHeight="1" x14ac:dyDescent="0.15">
      <c r="A42" s="62"/>
      <c r="B42" s="63"/>
    </row>
    <row r="43" spans="1:2" ht="16.5" customHeight="1" x14ac:dyDescent="0.15">
      <c r="A43" s="60"/>
      <c r="B43" s="60"/>
    </row>
    <row r="44" spans="1:2" ht="16.5" customHeight="1" x14ac:dyDescent="0.15">
      <c r="A44" s="131" t="s">
        <v>104</v>
      </c>
      <c r="B44" s="132"/>
    </row>
    <row r="45" spans="1:2" ht="16.5" customHeight="1" x14ac:dyDescent="0.15">
      <c r="A45" s="59" t="s">
        <v>105</v>
      </c>
      <c r="B45" s="64">
        <f>COUNTIF(移住希望者関係一覧!T3:T84, "1")</f>
        <v>0</v>
      </c>
    </row>
    <row r="46" spans="1:2" ht="16.5" customHeight="1" x14ac:dyDescent="0.15">
      <c r="A46" s="59" t="s">
        <v>106</v>
      </c>
      <c r="B46" s="64">
        <f>COUNTIF(移住希望者関係一覧!T3:T84, "2")</f>
        <v>0</v>
      </c>
    </row>
    <row r="47" spans="1:2" ht="16.5" customHeight="1" x14ac:dyDescent="0.15">
      <c r="A47" s="59" t="s">
        <v>107</v>
      </c>
      <c r="B47" s="64">
        <f>COUNTIF(移住希望者関係一覧!T3:T84, "3")</f>
        <v>0</v>
      </c>
    </row>
    <row r="48" spans="1:2" ht="16.5" customHeight="1" x14ac:dyDescent="0.15">
      <c r="A48" s="59" t="s">
        <v>108</v>
      </c>
      <c r="B48" s="64">
        <f>COUNTIF(移住希望者関係一覧!T3:T84, "4")</f>
        <v>0</v>
      </c>
    </row>
    <row r="49" spans="1:2" ht="16.5" customHeight="1" x14ac:dyDescent="0.15">
      <c r="A49" s="59" t="s">
        <v>109</v>
      </c>
      <c r="B49" s="64">
        <f>COUNTIF(移住希望者関係一覧!T3:T84, "5")</f>
        <v>0</v>
      </c>
    </row>
    <row r="50" spans="1:2" ht="16.5" customHeight="1" x14ac:dyDescent="0.15">
      <c r="A50" s="59" t="s">
        <v>110</v>
      </c>
      <c r="B50" s="64">
        <f>COUNTIF(移住希望者関係一覧!T3:T84, "6")</f>
        <v>1</v>
      </c>
    </row>
    <row r="51" spans="1:2" ht="16.5" customHeight="1" x14ac:dyDescent="0.15">
      <c r="A51" s="59" t="s">
        <v>111</v>
      </c>
      <c r="B51" s="64">
        <f>COUNTIF(移住希望者関係一覧!T3:T84, "7")</f>
        <v>0</v>
      </c>
    </row>
    <row r="52" spans="1:2" ht="16.5" customHeight="1" x14ac:dyDescent="0.15">
      <c r="A52" s="59" t="s">
        <v>116</v>
      </c>
      <c r="B52" s="64">
        <f>COUNTIF(移住希望者関係一覧!T3:T84, "&gt;8")</f>
        <v>0</v>
      </c>
    </row>
    <row r="53" spans="1:2" ht="16.5" customHeight="1" x14ac:dyDescent="0.15">
      <c r="A53" s="65" t="s">
        <v>112</v>
      </c>
      <c r="B53" s="64">
        <f>SUM(移住希望者関係一覧!S3:S84)</f>
        <v>1</v>
      </c>
    </row>
    <row r="54" spans="1:2" ht="16.5" customHeight="1" x14ac:dyDescent="0.15">
      <c r="A54" s="65" t="s">
        <v>113</v>
      </c>
      <c r="B54" s="64">
        <f>SUM(移住希望者関係一覧!$T3:$T84)</f>
        <v>6</v>
      </c>
    </row>
  </sheetData>
  <mergeCells count="15">
    <mergeCell ref="A28:B28"/>
    <mergeCell ref="A34:B34"/>
    <mergeCell ref="A44:B44"/>
    <mergeCell ref="A5:B5"/>
    <mergeCell ref="C5:D5"/>
    <mergeCell ref="C8:C12"/>
    <mergeCell ref="D8:D12"/>
    <mergeCell ref="C13:C14"/>
    <mergeCell ref="D13:D14"/>
    <mergeCell ref="C15:C16"/>
    <mergeCell ref="D15:D16"/>
    <mergeCell ref="C17:C20"/>
    <mergeCell ref="D17:D20"/>
    <mergeCell ref="C21:C22"/>
    <mergeCell ref="D21:D22"/>
  </mergeCells>
  <phoneticPr fontId="1"/>
  <pageMargins left="0.7" right="0.7"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60" zoomScaleNormal="100" workbookViewId="0">
      <selection activeCell="D29" sqref="D29"/>
    </sheetView>
  </sheetViews>
  <sheetFormatPr defaultColWidth="9" defaultRowHeight="13.5" x14ac:dyDescent="0.15"/>
  <cols>
    <col min="1" max="1" width="22.875" style="91" customWidth="1"/>
    <col min="2" max="2" width="11.75" style="91" customWidth="1"/>
    <col min="3" max="3" width="17.875" style="91" customWidth="1"/>
    <col min="4" max="4" width="10" style="91" customWidth="1"/>
    <col min="5" max="16384" width="9" style="91"/>
  </cols>
  <sheetData>
    <row r="1" spans="1:4" ht="15" customHeight="1" x14ac:dyDescent="0.15"/>
    <row r="2" spans="1:4" ht="15" customHeight="1" x14ac:dyDescent="0.15"/>
    <row r="3" spans="1:4" ht="15" customHeight="1" x14ac:dyDescent="0.15"/>
    <row r="4" spans="1:4" ht="15" customHeight="1" x14ac:dyDescent="0.15"/>
    <row r="5" spans="1:4" ht="15" customHeight="1" x14ac:dyDescent="0.15">
      <c r="A5" s="133" t="s">
        <v>74</v>
      </c>
      <c r="B5" s="134"/>
      <c r="C5" s="133" t="s">
        <v>75</v>
      </c>
      <c r="D5" s="134"/>
    </row>
    <row r="6" spans="1:4" ht="15" customHeight="1" x14ac:dyDescent="0.15">
      <c r="A6" s="26" t="s">
        <v>59</v>
      </c>
      <c r="B6" s="18">
        <v>16</v>
      </c>
      <c r="C6" s="23" t="s">
        <v>76</v>
      </c>
      <c r="D6" s="90">
        <v>16</v>
      </c>
    </row>
    <row r="7" spans="1:4" ht="15" customHeight="1" x14ac:dyDescent="0.15">
      <c r="A7" s="37" t="s">
        <v>96</v>
      </c>
      <c r="B7" s="18">
        <v>95</v>
      </c>
      <c r="C7" s="24" t="s">
        <v>77</v>
      </c>
      <c r="D7" s="90">
        <v>95</v>
      </c>
    </row>
    <row r="8" spans="1:4" ht="15" customHeight="1" x14ac:dyDescent="0.15">
      <c r="A8" s="30" t="s">
        <v>63</v>
      </c>
      <c r="B8" s="18">
        <v>141</v>
      </c>
      <c r="C8" s="154" t="s">
        <v>78</v>
      </c>
      <c r="D8" s="146">
        <v>312</v>
      </c>
    </row>
    <row r="9" spans="1:4" ht="15" customHeight="1" x14ac:dyDescent="0.15">
      <c r="A9" s="31" t="s">
        <v>79</v>
      </c>
      <c r="B9" s="18">
        <v>66</v>
      </c>
      <c r="C9" s="155"/>
      <c r="D9" s="151"/>
    </row>
    <row r="10" spans="1:4" ht="15" customHeight="1" x14ac:dyDescent="0.15">
      <c r="A10" s="36" t="s">
        <v>67</v>
      </c>
      <c r="B10" s="18">
        <v>25</v>
      </c>
      <c r="C10" s="155"/>
      <c r="D10" s="151"/>
    </row>
    <row r="11" spans="1:4" ht="15" customHeight="1" x14ac:dyDescent="0.15">
      <c r="A11" s="27" t="s">
        <v>68</v>
      </c>
      <c r="B11" s="18">
        <v>26</v>
      </c>
      <c r="C11" s="155"/>
      <c r="D11" s="151"/>
    </row>
    <row r="12" spans="1:4" ht="15" customHeight="1" x14ac:dyDescent="0.15">
      <c r="A12" s="32" t="s">
        <v>64</v>
      </c>
      <c r="B12" s="18">
        <v>54</v>
      </c>
      <c r="C12" s="156"/>
      <c r="D12" s="147"/>
    </row>
    <row r="13" spans="1:4" ht="15" customHeight="1" x14ac:dyDescent="0.15">
      <c r="A13" s="38" t="s">
        <v>58</v>
      </c>
      <c r="B13" s="18">
        <v>50</v>
      </c>
      <c r="C13" s="157" t="s">
        <v>80</v>
      </c>
      <c r="D13" s="146">
        <v>98</v>
      </c>
    </row>
    <row r="14" spans="1:4" ht="15" customHeight="1" x14ac:dyDescent="0.15">
      <c r="A14" s="39" t="s">
        <v>66</v>
      </c>
      <c r="B14" s="18">
        <v>48</v>
      </c>
      <c r="C14" s="158"/>
      <c r="D14" s="147"/>
    </row>
    <row r="15" spans="1:4" ht="15" customHeight="1" x14ac:dyDescent="0.15">
      <c r="A15" s="40" t="s">
        <v>81</v>
      </c>
      <c r="B15" s="18">
        <v>60</v>
      </c>
      <c r="C15" s="144" t="s">
        <v>82</v>
      </c>
      <c r="D15" s="146">
        <v>74</v>
      </c>
    </row>
    <row r="16" spans="1:4" ht="15" customHeight="1" x14ac:dyDescent="0.15">
      <c r="A16" s="41" t="s">
        <v>70</v>
      </c>
      <c r="B16" s="18">
        <v>14</v>
      </c>
      <c r="C16" s="145"/>
      <c r="D16" s="147"/>
    </row>
    <row r="17" spans="1:4" ht="15" customHeight="1" x14ac:dyDescent="0.15">
      <c r="A17" s="34" t="s">
        <v>83</v>
      </c>
      <c r="B17" s="18">
        <v>16</v>
      </c>
      <c r="C17" s="148" t="s">
        <v>84</v>
      </c>
      <c r="D17" s="146">
        <v>93</v>
      </c>
    </row>
    <row r="18" spans="1:4" ht="15" customHeight="1" x14ac:dyDescent="0.15">
      <c r="A18" s="33" t="s">
        <v>61</v>
      </c>
      <c r="B18" s="18">
        <v>34</v>
      </c>
      <c r="C18" s="149"/>
      <c r="D18" s="151"/>
    </row>
    <row r="19" spans="1:4" ht="15" customHeight="1" x14ac:dyDescent="0.15">
      <c r="A19" s="28" t="s">
        <v>73</v>
      </c>
      <c r="B19" s="18">
        <v>41</v>
      </c>
      <c r="C19" s="149"/>
      <c r="D19" s="151"/>
    </row>
    <row r="20" spans="1:4" ht="15" customHeight="1" x14ac:dyDescent="0.15">
      <c r="A20" s="29" t="s">
        <v>69</v>
      </c>
      <c r="B20" s="18">
        <v>2</v>
      </c>
      <c r="C20" s="150"/>
      <c r="D20" s="147"/>
    </row>
    <row r="21" spans="1:4" ht="15" customHeight="1" x14ac:dyDescent="0.15">
      <c r="A21" s="42" t="s">
        <v>72</v>
      </c>
      <c r="B21" s="18">
        <v>6</v>
      </c>
      <c r="C21" s="152" t="s">
        <v>85</v>
      </c>
      <c r="D21" s="146">
        <v>8</v>
      </c>
    </row>
    <row r="22" spans="1:4" ht="15" customHeight="1" x14ac:dyDescent="0.15">
      <c r="A22" s="35" t="s">
        <v>71</v>
      </c>
      <c r="B22" s="18">
        <v>2</v>
      </c>
      <c r="C22" s="153"/>
      <c r="D22" s="147"/>
    </row>
    <row r="23" spans="1:4" ht="15" customHeight="1" x14ac:dyDescent="0.15">
      <c r="A23" s="43" t="s">
        <v>86</v>
      </c>
      <c r="B23" s="18">
        <v>43</v>
      </c>
      <c r="C23" s="25" t="s">
        <v>87</v>
      </c>
      <c r="D23" s="90">
        <v>43</v>
      </c>
    </row>
    <row r="24" spans="1:4" ht="15" customHeight="1" x14ac:dyDescent="0.15">
      <c r="A24" s="20" t="s">
        <v>88</v>
      </c>
      <c r="B24" s="21">
        <v>739</v>
      </c>
      <c r="C24" s="22"/>
      <c r="D24" s="21"/>
    </row>
    <row r="25" spans="1:4" ht="15" customHeight="1" x14ac:dyDescent="0.15"/>
    <row r="26" spans="1:4" ht="15" customHeight="1" x14ac:dyDescent="0.15"/>
    <row r="27" spans="1:4" ht="15" customHeight="1" x14ac:dyDescent="0.15"/>
    <row r="28" spans="1:4" ht="16.5" customHeight="1" x14ac:dyDescent="0.15">
      <c r="A28" s="142" t="s">
        <v>115</v>
      </c>
      <c r="B28" s="143"/>
    </row>
    <row r="29" spans="1:4" ht="16.5" customHeight="1" x14ac:dyDescent="0.15">
      <c r="A29" s="59" t="s">
        <v>52</v>
      </c>
      <c r="B29" s="66">
        <v>40</v>
      </c>
    </row>
    <row r="30" spans="1:4" ht="16.5" customHeight="1" x14ac:dyDescent="0.15">
      <c r="A30" s="59" t="s">
        <v>51</v>
      </c>
      <c r="B30" s="66">
        <v>32</v>
      </c>
    </row>
    <row r="31" spans="1:4" ht="16.5" customHeight="1" x14ac:dyDescent="0.15">
      <c r="A31" s="59" t="s">
        <v>35</v>
      </c>
      <c r="B31" s="66">
        <v>78</v>
      </c>
    </row>
    <row r="32" spans="1:4" ht="16.5" customHeight="1" x14ac:dyDescent="0.15">
      <c r="A32" s="60"/>
      <c r="B32" s="60"/>
    </row>
    <row r="33" spans="1:2" ht="16.5" customHeight="1" x14ac:dyDescent="0.15">
      <c r="A33" s="60"/>
      <c r="B33" s="60"/>
    </row>
    <row r="34" spans="1:2" ht="16.5" customHeight="1" x14ac:dyDescent="0.15">
      <c r="A34" s="129" t="s">
        <v>114</v>
      </c>
      <c r="B34" s="130"/>
    </row>
    <row r="35" spans="1:2" ht="16.5" customHeight="1" x14ac:dyDescent="0.15">
      <c r="A35" s="59" t="s">
        <v>97</v>
      </c>
      <c r="B35" s="61">
        <v>2</v>
      </c>
    </row>
    <row r="36" spans="1:2" ht="16.5" customHeight="1" x14ac:dyDescent="0.15">
      <c r="A36" s="59" t="s">
        <v>98</v>
      </c>
      <c r="B36" s="61">
        <v>69</v>
      </c>
    </row>
    <row r="37" spans="1:2" ht="16.5" customHeight="1" x14ac:dyDescent="0.15">
      <c r="A37" s="59" t="s">
        <v>99</v>
      </c>
      <c r="B37" s="61">
        <v>163</v>
      </c>
    </row>
    <row r="38" spans="1:2" ht="16.5" customHeight="1" x14ac:dyDescent="0.15">
      <c r="A38" s="59" t="s">
        <v>100</v>
      </c>
      <c r="B38" s="61">
        <v>103</v>
      </c>
    </row>
    <row r="39" spans="1:2" ht="16.5" customHeight="1" x14ac:dyDescent="0.15">
      <c r="A39" s="59" t="s">
        <v>101</v>
      </c>
      <c r="B39" s="61">
        <v>62</v>
      </c>
    </row>
    <row r="40" spans="1:2" ht="16.5" customHeight="1" x14ac:dyDescent="0.15">
      <c r="A40" s="59" t="s">
        <v>102</v>
      </c>
      <c r="B40" s="61">
        <v>48</v>
      </c>
    </row>
    <row r="41" spans="1:2" ht="16.5" customHeight="1" x14ac:dyDescent="0.15">
      <c r="A41" s="59" t="s">
        <v>103</v>
      </c>
      <c r="B41" s="61">
        <v>18</v>
      </c>
    </row>
    <row r="42" spans="1:2" ht="16.5" customHeight="1" x14ac:dyDescent="0.15">
      <c r="A42" s="62"/>
      <c r="B42" s="63"/>
    </row>
    <row r="43" spans="1:2" ht="16.5" customHeight="1" x14ac:dyDescent="0.15">
      <c r="A43" s="60"/>
      <c r="B43" s="60"/>
    </row>
    <row r="44" spans="1:2" ht="16.5" customHeight="1" x14ac:dyDescent="0.15">
      <c r="A44" s="131" t="s">
        <v>104</v>
      </c>
      <c r="B44" s="132"/>
    </row>
    <row r="45" spans="1:2" ht="16.5" customHeight="1" x14ac:dyDescent="0.15">
      <c r="A45" s="59" t="s">
        <v>105</v>
      </c>
      <c r="B45" s="64">
        <v>179</v>
      </c>
    </row>
    <row r="46" spans="1:2" ht="16.5" customHeight="1" x14ac:dyDescent="0.15">
      <c r="A46" s="59" t="s">
        <v>106</v>
      </c>
      <c r="B46" s="64">
        <v>150</v>
      </c>
    </row>
    <row r="47" spans="1:2" ht="16.5" customHeight="1" x14ac:dyDescent="0.15">
      <c r="A47" s="59" t="s">
        <v>107</v>
      </c>
      <c r="B47" s="64">
        <v>87</v>
      </c>
    </row>
    <row r="48" spans="1:2" ht="16.5" customHeight="1" x14ac:dyDescent="0.15">
      <c r="A48" s="59" t="s">
        <v>108</v>
      </c>
      <c r="B48" s="64">
        <v>48</v>
      </c>
    </row>
    <row r="49" spans="1:2" ht="16.5" customHeight="1" x14ac:dyDescent="0.15">
      <c r="A49" s="59" t="s">
        <v>109</v>
      </c>
      <c r="B49" s="64">
        <v>17</v>
      </c>
    </row>
    <row r="50" spans="1:2" ht="16.5" customHeight="1" x14ac:dyDescent="0.15">
      <c r="A50" s="59" t="s">
        <v>110</v>
      </c>
      <c r="B50" s="64">
        <v>8</v>
      </c>
    </row>
    <row r="51" spans="1:2" ht="16.5" customHeight="1" x14ac:dyDescent="0.15">
      <c r="A51" s="59" t="s">
        <v>111</v>
      </c>
      <c r="B51" s="64">
        <v>3</v>
      </c>
    </row>
    <row r="52" spans="1:2" ht="16.5" customHeight="1" x14ac:dyDescent="0.15">
      <c r="A52" s="59" t="s">
        <v>116</v>
      </c>
      <c r="B52" s="64">
        <v>0</v>
      </c>
    </row>
    <row r="53" spans="1:2" ht="16.5" customHeight="1" x14ac:dyDescent="0.15">
      <c r="A53" s="65" t="s">
        <v>112</v>
      </c>
      <c r="B53" s="64">
        <v>355</v>
      </c>
    </row>
    <row r="54" spans="1:2" ht="16.5" customHeight="1" x14ac:dyDescent="0.15">
      <c r="A54" s="65" t="s">
        <v>113</v>
      </c>
      <c r="B54" s="64">
        <v>1086</v>
      </c>
    </row>
  </sheetData>
  <mergeCells count="15">
    <mergeCell ref="A5:B5"/>
    <mergeCell ref="C5:D5"/>
    <mergeCell ref="C8:C12"/>
    <mergeCell ref="D8:D12"/>
    <mergeCell ref="C13:C14"/>
    <mergeCell ref="D13:D14"/>
    <mergeCell ref="A28:B28"/>
    <mergeCell ref="A34:B34"/>
    <mergeCell ref="A44:B44"/>
    <mergeCell ref="C15:C16"/>
    <mergeCell ref="D15:D16"/>
    <mergeCell ref="C17:C20"/>
    <mergeCell ref="D17:D20"/>
    <mergeCell ref="C21:C22"/>
    <mergeCell ref="D21:D22"/>
  </mergeCells>
  <phoneticPr fontId="1"/>
  <pageMargins left="0.7" right="0.7" top="0.75" bottom="0.75" header="0.3" footer="0.3"/>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view="pageBreakPreview" zoomScaleNormal="100" zoomScaleSheetLayoutView="100" workbookViewId="0">
      <selection activeCell="K2" sqref="K2"/>
    </sheetView>
  </sheetViews>
  <sheetFormatPr defaultColWidth="9" defaultRowHeight="13.5" x14ac:dyDescent="0.15"/>
  <cols>
    <col min="1" max="1" width="9.5" style="69" bestFit="1" customWidth="1"/>
    <col min="2" max="9" width="9" style="69"/>
    <col min="10" max="10" width="9.25" style="69" customWidth="1"/>
    <col min="11" max="16384" width="9" style="69"/>
  </cols>
  <sheetData>
    <row r="1" spans="1:13" ht="18.95" customHeight="1" x14ac:dyDescent="0.15">
      <c r="A1" s="159" t="s">
        <v>22</v>
      </c>
      <c r="B1" s="159"/>
      <c r="C1" s="2"/>
      <c r="D1" s="2"/>
      <c r="E1" s="2"/>
      <c r="F1" s="2"/>
      <c r="G1" s="2"/>
      <c r="H1" s="2"/>
      <c r="I1" s="67"/>
      <c r="J1" s="67"/>
      <c r="K1" s="160" t="s">
        <v>29</v>
      </c>
      <c r="L1" s="160"/>
      <c r="M1" s="160"/>
    </row>
    <row r="2" spans="1:13" ht="18.95" customHeight="1" x14ac:dyDescent="0.15">
      <c r="A2" s="161" t="s">
        <v>18</v>
      </c>
      <c r="B2" s="162"/>
      <c r="C2" s="161" t="s">
        <v>19</v>
      </c>
      <c r="D2" s="162"/>
      <c r="E2" s="161" t="s">
        <v>25</v>
      </c>
      <c r="F2" s="162"/>
      <c r="G2" s="161" t="s">
        <v>13</v>
      </c>
      <c r="H2" s="162"/>
      <c r="I2" s="161" t="s">
        <v>20</v>
      </c>
      <c r="J2" s="162"/>
      <c r="K2" s="5" t="s">
        <v>28</v>
      </c>
    </row>
    <row r="3" spans="1:13" ht="37.5" customHeight="1" x14ac:dyDescent="0.15">
      <c r="A3" s="161"/>
      <c r="B3" s="162"/>
      <c r="C3" s="161"/>
      <c r="D3" s="162"/>
      <c r="E3" s="161"/>
      <c r="F3" s="162"/>
      <c r="G3" s="161"/>
      <c r="H3" s="162"/>
      <c r="I3" s="161"/>
      <c r="J3" s="162"/>
    </row>
    <row r="4" spans="1:13" ht="18.95" customHeight="1" x14ac:dyDescent="0.15">
      <c r="A4" s="161" t="s">
        <v>0</v>
      </c>
      <c r="B4" s="162"/>
      <c r="C4" s="161" t="s">
        <v>1</v>
      </c>
      <c r="D4" s="162"/>
      <c r="E4" s="161" t="s">
        <v>12</v>
      </c>
      <c r="F4" s="162"/>
      <c r="G4" s="161" t="s">
        <v>5</v>
      </c>
      <c r="H4" s="162"/>
      <c r="I4" s="161" t="s">
        <v>21</v>
      </c>
      <c r="J4" s="162"/>
    </row>
    <row r="5" spans="1:13" ht="37.5" customHeight="1" x14ac:dyDescent="0.15">
      <c r="A5" s="177"/>
      <c r="B5" s="162"/>
      <c r="C5" s="172"/>
      <c r="D5" s="173"/>
      <c r="E5" s="174"/>
      <c r="F5" s="175"/>
      <c r="G5" s="173"/>
      <c r="H5" s="176"/>
      <c r="I5" s="166"/>
      <c r="J5" s="167"/>
    </row>
    <row r="6" spans="1:13" ht="18.95" customHeight="1" x14ac:dyDescent="0.15">
      <c r="A6" s="178" t="s">
        <v>91</v>
      </c>
      <c r="B6" s="178"/>
      <c r="C6" s="164" t="s">
        <v>92</v>
      </c>
      <c r="D6" s="164"/>
      <c r="E6" s="164" t="s">
        <v>93</v>
      </c>
      <c r="F6" s="164"/>
      <c r="G6" s="164" t="s">
        <v>94</v>
      </c>
      <c r="H6" s="164"/>
      <c r="I6" s="168"/>
      <c r="J6" s="169"/>
    </row>
    <row r="7" spans="1:13" ht="37.5" customHeight="1" x14ac:dyDescent="0.15">
      <c r="A7" s="163"/>
      <c r="B7" s="163"/>
      <c r="C7" s="164"/>
      <c r="D7" s="164"/>
      <c r="E7" s="165"/>
      <c r="F7" s="164"/>
      <c r="G7" s="165"/>
      <c r="H7" s="164"/>
      <c r="I7" s="170"/>
      <c r="J7" s="171"/>
    </row>
    <row r="8" spans="1:13" ht="18.95" customHeight="1" x14ac:dyDescent="0.15">
      <c r="A8" s="48"/>
      <c r="B8" s="70"/>
      <c r="C8" s="70"/>
      <c r="D8" s="70"/>
      <c r="E8" s="70"/>
      <c r="F8" s="70"/>
      <c r="G8" s="70"/>
      <c r="H8" s="70"/>
      <c r="I8" s="70"/>
      <c r="J8" s="70"/>
    </row>
    <row r="9" spans="1:13" ht="18.95" customHeight="1" x14ac:dyDescent="0.15">
      <c r="A9" s="159" t="s">
        <v>23</v>
      </c>
      <c r="B9" s="159"/>
      <c r="C9" s="4"/>
      <c r="D9" s="4"/>
      <c r="E9" s="4"/>
      <c r="F9" s="2"/>
      <c r="G9" s="2"/>
      <c r="H9" s="2"/>
      <c r="I9" s="2"/>
      <c r="J9" s="2"/>
    </row>
    <row r="10" spans="1:13" ht="18.95" customHeight="1" x14ac:dyDescent="0.15">
      <c r="A10" s="68" t="s">
        <v>6</v>
      </c>
      <c r="B10" s="68" t="s">
        <v>2</v>
      </c>
      <c r="C10" s="68" t="s">
        <v>8</v>
      </c>
      <c r="D10" s="68" t="s">
        <v>9</v>
      </c>
      <c r="E10" s="68" t="s">
        <v>33</v>
      </c>
      <c r="F10" s="68" t="s">
        <v>10</v>
      </c>
      <c r="G10" s="68" t="s">
        <v>11</v>
      </c>
      <c r="H10" s="68" t="s">
        <v>3</v>
      </c>
      <c r="I10" s="68" t="s">
        <v>4</v>
      </c>
      <c r="J10" s="68" t="s">
        <v>7</v>
      </c>
    </row>
    <row r="11" spans="1:13" ht="37.5" customHeight="1" x14ac:dyDescent="0.15">
      <c r="A11" s="3"/>
      <c r="B11" s="3"/>
      <c r="C11" s="3"/>
      <c r="D11" s="3"/>
      <c r="E11" s="3"/>
      <c r="F11" s="3"/>
      <c r="G11" s="3"/>
      <c r="H11" s="3"/>
      <c r="I11" s="3"/>
      <c r="J11" s="3"/>
    </row>
    <row r="12" spans="1:13" ht="18.95" customHeight="1" x14ac:dyDescent="0.15">
      <c r="A12" s="70"/>
      <c r="B12" s="4"/>
      <c r="C12" s="4"/>
      <c r="D12" s="4"/>
      <c r="E12" s="4"/>
      <c r="F12" s="2"/>
      <c r="G12" s="2"/>
      <c r="H12" s="2"/>
      <c r="I12" s="2"/>
      <c r="J12" s="2"/>
    </row>
    <row r="13" spans="1:13" ht="18.95" customHeight="1" x14ac:dyDescent="0.15">
      <c r="A13" s="159" t="s">
        <v>24</v>
      </c>
      <c r="B13" s="159"/>
      <c r="C13" s="4"/>
      <c r="D13" s="4"/>
      <c r="E13" s="4"/>
      <c r="F13" s="2"/>
      <c r="G13" s="2"/>
      <c r="H13" s="2"/>
      <c r="I13" s="2"/>
      <c r="J13" s="2"/>
    </row>
    <row r="14" spans="1:13" ht="37.5" customHeight="1" x14ac:dyDescent="0.15">
      <c r="A14" s="1" t="s">
        <v>14</v>
      </c>
      <c r="B14" s="68" t="s">
        <v>26</v>
      </c>
      <c r="C14" s="161" t="s">
        <v>15</v>
      </c>
      <c r="D14" s="179"/>
      <c r="E14" s="162"/>
      <c r="F14" s="68" t="s">
        <v>26</v>
      </c>
      <c r="G14" s="161" t="s">
        <v>16</v>
      </c>
      <c r="H14" s="179"/>
      <c r="I14" s="162"/>
      <c r="J14" s="68" t="s">
        <v>17</v>
      </c>
    </row>
    <row r="15" spans="1:13" ht="80.25" customHeight="1" x14ac:dyDescent="0.15">
      <c r="A15" s="3"/>
      <c r="B15" s="68"/>
      <c r="C15" s="180"/>
      <c r="D15" s="181"/>
      <c r="E15" s="182"/>
      <c r="F15" s="68"/>
      <c r="G15" s="180"/>
      <c r="H15" s="181"/>
      <c r="I15" s="182"/>
      <c r="J15" s="68"/>
    </row>
    <row r="16" spans="1:13" ht="37.5" customHeight="1" x14ac:dyDescent="0.15">
      <c r="A16" s="3"/>
      <c r="B16" s="68"/>
      <c r="C16" s="161"/>
      <c r="D16" s="179"/>
      <c r="E16" s="162"/>
      <c r="F16" s="68"/>
      <c r="G16" s="161"/>
      <c r="H16" s="179"/>
      <c r="I16" s="162"/>
      <c r="J16" s="68"/>
    </row>
    <row r="17" spans="1:10" ht="37.5" customHeight="1" x14ac:dyDescent="0.15">
      <c r="A17" s="3"/>
      <c r="B17" s="68"/>
      <c r="C17" s="161"/>
      <c r="D17" s="179"/>
      <c r="E17" s="162"/>
      <c r="F17" s="68"/>
      <c r="G17" s="161"/>
      <c r="H17" s="179"/>
      <c r="I17" s="162"/>
      <c r="J17" s="68"/>
    </row>
    <row r="18" spans="1:10" ht="37.5" customHeight="1" x14ac:dyDescent="0.15">
      <c r="A18" s="3"/>
      <c r="B18" s="68"/>
      <c r="C18" s="161"/>
      <c r="D18" s="179"/>
      <c r="E18" s="162"/>
      <c r="F18" s="68"/>
      <c r="G18" s="161"/>
      <c r="H18" s="179"/>
      <c r="I18" s="162"/>
      <c r="J18" s="68"/>
    </row>
    <row r="19" spans="1:10" ht="37.5" customHeight="1" x14ac:dyDescent="0.15">
      <c r="A19" s="3"/>
      <c r="B19" s="68"/>
      <c r="C19" s="161"/>
      <c r="D19" s="179"/>
      <c r="E19" s="162"/>
      <c r="F19" s="68"/>
      <c r="G19" s="161"/>
      <c r="H19" s="179"/>
      <c r="I19" s="162"/>
      <c r="J19" s="68"/>
    </row>
    <row r="20" spans="1:10" ht="37.5" customHeight="1" x14ac:dyDescent="0.15">
      <c r="A20" s="3"/>
      <c r="B20" s="68"/>
      <c r="C20" s="161"/>
      <c r="D20" s="179"/>
      <c r="E20" s="162"/>
      <c r="F20" s="68"/>
      <c r="G20" s="161"/>
      <c r="H20" s="179"/>
      <c r="I20" s="162"/>
      <c r="J20" s="68"/>
    </row>
    <row r="21" spans="1:10" ht="37.5" customHeight="1" x14ac:dyDescent="0.15">
      <c r="A21" s="3"/>
      <c r="B21" s="68"/>
      <c r="C21" s="161"/>
      <c r="D21" s="179"/>
      <c r="E21" s="162"/>
      <c r="F21" s="68"/>
      <c r="G21" s="161"/>
      <c r="H21" s="179"/>
      <c r="I21" s="162"/>
      <c r="J21" s="68"/>
    </row>
    <row r="22" spans="1:10" ht="37.5" customHeight="1" x14ac:dyDescent="0.15">
      <c r="A22" s="3"/>
      <c r="B22" s="68"/>
      <c r="C22" s="161"/>
      <c r="D22" s="179"/>
      <c r="E22" s="162"/>
      <c r="F22" s="68"/>
      <c r="G22" s="161"/>
      <c r="H22" s="179"/>
      <c r="I22" s="162"/>
      <c r="J22" s="68"/>
    </row>
    <row r="23" spans="1:10" ht="37.5" customHeight="1" x14ac:dyDescent="0.15">
      <c r="A23" s="3"/>
      <c r="B23" s="68"/>
      <c r="C23" s="161"/>
      <c r="D23" s="179"/>
      <c r="E23" s="162"/>
      <c r="F23" s="68"/>
      <c r="G23" s="161"/>
      <c r="H23" s="179"/>
      <c r="I23" s="162"/>
      <c r="J23" s="68"/>
    </row>
    <row r="24" spans="1:10" ht="37.5" customHeight="1" x14ac:dyDescent="0.15">
      <c r="A24" s="3"/>
      <c r="B24" s="68"/>
      <c r="C24" s="161"/>
      <c r="D24" s="179"/>
      <c r="E24" s="162"/>
      <c r="F24" s="68"/>
      <c r="G24" s="161"/>
      <c r="H24" s="179"/>
      <c r="I24" s="162"/>
      <c r="J24" s="68"/>
    </row>
    <row r="25" spans="1:10" ht="37.5" customHeight="1" x14ac:dyDescent="0.15">
      <c r="A25" s="3"/>
      <c r="B25" s="68"/>
      <c r="C25" s="161"/>
      <c r="D25" s="179"/>
      <c r="E25" s="162"/>
      <c r="F25" s="68"/>
      <c r="G25" s="161"/>
      <c r="H25" s="179"/>
      <c r="I25" s="162"/>
      <c r="J25" s="68"/>
    </row>
    <row r="26" spans="1:10" ht="37.5" customHeight="1" x14ac:dyDescent="0.15">
      <c r="A26" s="3"/>
      <c r="B26" s="68"/>
      <c r="C26" s="161"/>
      <c r="D26" s="179"/>
      <c r="E26" s="162"/>
      <c r="F26" s="68"/>
      <c r="G26" s="161"/>
      <c r="H26" s="179"/>
      <c r="I26" s="162"/>
      <c r="J26" s="68"/>
    </row>
    <row r="27" spans="1:10" ht="37.5" customHeight="1" x14ac:dyDescent="0.15">
      <c r="A27" s="3"/>
      <c r="B27" s="68"/>
      <c r="C27" s="161"/>
      <c r="D27" s="179"/>
      <c r="E27" s="162"/>
      <c r="F27" s="68"/>
      <c r="G27" s="161"/>
      <c r="H27" s="179"/>
      <c r="I27" s="162"/>
      <c r="J27" s="68"/>
    </row>
    <row r="28" spans="1:10" ht="37.5" customHeight="1" x14ac:dyDescent="0.15">
      <c r="A28" s="3"/>
      <c r="B28" s="68"/>
      <c r="C28" s="161"/>
      <c r="D28" s="179"/>
      <c r="E28" s="162"/>
      <c r="F28" s="68"/>
      <c r="G28" s="161"/>
      <c r="H28" s="179"/>
      <c r="I28" s="162"/>
      <c r="J28" s="68"/>
    </row>
    <row r="29" spans="1:10" ht="37.5" customHeight="1" x14ac:dyDescent="0.15">
      <c r="A29" s="3"/>
      <c r="B29" s="68"/>
      <c r="C29" s="161"/>
      <c r="D29" s="179"/>
      <c r="E29" s="162"/>
      <c r="F29" s="68"/>
      <c r="G29" s="161"/>
      <c r="H29" s="179"/>
      <c r="I29" s="162"/>
      <c r="J29" s="68"/>
    </row>
    <row r="30" spans="1:10" ht="37.5" customHeight="1" x14ac:dyDescent="0.15">
      <c r="A30" s="3"/>
      <c r="B30" s="68"/>
      <c r="C30" s="161"/>
      <c r="D30" s="179"/>
      <c r="E30" s="162"/>
      <c r="F30" s="68"/>
      <c r="G30" s="161"/>
      <c r="H30" s="179"/>
      <c r="I30" s="162"/>
      <c r="J30" s="68"/>
    </row>
    <row r="31" spans="1:10" ht="37.5" customHeight="1" x14ac:dyDescent="0.15">
      <c r="A31" s="3"/>
      <c r="B31" s="68"/>
      <c r="C31" s="161"/>
      <c r="D31" s="179"/>
      <c r="E31" s="162"/>
      <c r="F31" s="68"/>
      <c r="G31" s="161"/>
      <c r="H31" s="179"/>
      <c r="I31" s="162"/>
      <c r="J31" s="68"/>
    </row>
    <row r="32" spans="1:10" ht="37.5" customHeight="1" x14ac:dyDescent="0.15">
      <c r="A32" s="3"/>
      <c r="B32" s="68"/>
      <c r="C32" s="161"/>
      <c r="D32" s="179"/>
      <c r="E32" s="162"/>
      <c r="F32" s="68"/>
      <c r="G32" s="161"/>
      <c r="H32" s="179"/>
      <c r="I32" s="162"/>
      <c r="J32" s="68"/>
    </row>
    <row r="33" spans="1:10" ht="37.5" customHeight="1" x14ac:dyDescent="0.15">
      <c r="A33" s="3"/>
      <c r="B33" s="68"/>
      <c r="C33" s="161"/>
      <c r="D33" s="179"/>
      <c r="E33" s="162"/>
      <c r="F33" s="68"/>
      <c r="G33" s="161"/>
      <c r="H33" s="179"/>
      <c r="I33" s="162"/>
      <c r="J33" s="68"/>
    </row>
    <row r="34" spans="1:10" ht="37.5" customHeight="1" x14ac:dyDescent="0.15">
      <c r="A34" s="3"/>
      <c r="B34" s="68"/>
      <c r="C34" s="161"/>
      <c r="D34" s="179"/>
      <c r="E34" s="162"/>
      <c r="F34" s="68"/>
      <c r="G34" s="161"/>
      <c r="H34" s="179"/>
      <c r="I34" s="162"/>
      <c r="J34" s="68"/>
    </row>
    <row r="35" spans="1:10" ht="37.5" customHeight="1" x14ac:dyDescent="0.15">
      <c r="A35" s="3"/>
      <c r="B35" s="68"/>
      <c r="C35" s="161"/>
      <c r="D35" s="179"/>
      <c r="E35" s="162"/>
      <c r="F35" s="68"/>
      <c r="G35" s="161"/>
      <c r="H35" s="179"/>
      <c r="I35" s="162"/>
      <c r="J35" s="68"/>
    </row>
    <row r="36" spans="1:10" ht="37.5" customHeight="1" x14ac:dyDescent="0.15">
      <c r="A36" s="3"/>
      <c r="B36" s="68"/>
      <c r="C36" s="161"/>
      <c r="D36" s="179"/>
      <c r="E36" s="162"/>
      <c r="F36" s="68"/>
      <c r="G36" s="161"/>
      <c r="H36" s="179"/>
      <c r="I36" s="162"/>
      <c r="J36" s="68"/>
    </row>
    <row r="37" spans="1:10" ht="37.5" customHeight="1" x14ac:dyDescent="0.15">
      <c r="A37" s="3"/>
      <c r="B37" s="68"/>
      <c r="C37" s="161"/>
      <c r="D37" s="179"/>
      <c r="E37" s="162"/>
      <c r="F37" s="68"/>
      <c r="G37" s="161"/>
      <c r="H37" s="179"/>
      <c r="I37" s="162"/>
      <c r="J37" s="68"/>
    </row>
    <row r="38" spans="1:10" ht="37.5" customHeight="1" x14ac:dyDescent="0.15">
      <c r="A38" s="3"/>
      <c r="B38" s="68"/>
      <c r="C38" s="161"/>
      <c r="D38" s="179"/>
      <c r="E38" s="162"/>
      <c r="F38" s="68"/>
      <c r="G38" s="161"/>
      <c r="H38" s="179"/>
      <c r="I38" s="162"/>
      <c r="J38" s="68"/>
    </row>
    <row r="39" spans="1:10" ht="37.5" customHeight="1" x14ac:dyDescent="0.15">
      <c r="A39" s="3"/>
      <c r="B39" s="68"/>
      <c r="C39" s="161"/>
      <c r="D39" s="179"/>
      <c r="E39" s="162"/>
      <c r="F39" s="68"/>
      <c r="G39" s="161"/>
      <c r="H39" s="179"/>
      <c r="I39" s="162"/>
      <c r="J39" s="68"/>
    </row>
    <row r="40" spans="1:10" ht="37.5" customHeight="1" x14ac:dyDescent="0.15">
      <c r="A40" s="3"/>
      <c r="B40" s="68"/>
      <c r="C40" s="161"/>
      <c r="D40" s="179"/>
      <c r="E40" s="162"/>
      <c r="F40" s="68"/>
      <c r="G40" s="161"/>
      <c r="H40" s="179"/>
      <c r="I40" s="162"/>
      <c r="J40" s="68"/>
    </row>
    <row r="41" spans="1:10" ht="37.5" customHeight="1" x14ac:dyDescent="0.15">
      <c r="A41" s="3"/>
      <c r="B41" s="68"/>
      <c r="C41" s="161"/>
      <c r="D41" s="179"/>
      <c r="E41" s="162"/>
      <c r="F41" s="68"/>
      <c r="G41" s="161"/>
      <c r="H41" s="179"/>
      <c r="I41" s="162"/>
      <c r="J41" s="68"/>
    </row>
    <row r="42" spans="1:10" ht="37.5" customHeight="1" x14ac:dyDescent="0.15">
      <c r="A42" s="3"/>
      <c r="B42" s="68"/>
      <c r="C42" s="161"/>
      <c r="D42" s="179"/>
      <c r="E42" s="162"/>
      <c r="F42" s="68"/>
      <c r="G42" s="161"/>
      <c r="H42" s="179"/>
      <c r="I42" s="162"/>
      <c r="J42" s="68"/>
    </row>
    <row r="43" spans="1:10" ht="37.5" customHeight="1" x14ac:dyDescent="0.15">
      <c r="A43" s="3"/>
      <c r="B43" s="68"/>
      <c r="C43" s="161"/>
      <c r="D43" s="179"/>
      <c r="E43" s="162"/>
      <c r="F43" s="68"/>
      <c r="G43" s="161"/>
      <c r="H43" s="179"/>
      <c r="I43" s="162"/>
      <c r="J43" s="68"/>
    </row>
    <row r="44" spans="1:10" ht="37.5" customHeight="1" x14ac:dyDescent="0.15">
      <c r="B44" s="183"/>
      <c r="C44" s="183"/>
      <c r="D44" s="183"/>
      <c r="E44" s="183"/>
      <c r="F44" s="183"/>
      <c r="G44" s="183"/>
      <c r="H44" s="183"/>
      <c r="I44" s="183"/>
    </row>
    <row r="45" spans="1:10" ht="37.5" customHeight="1" x14ac:dyDescent="0.15">
      <c r="B45" s="183"/>
      <c r="C45" s="183"/>
      <c r="D45" s="183"/>
      <c r="E45" s="183"/>
      <c r="F45" s="183"/>
      <c r="G45" s="183"/>
      <c r="H45" s="183"/>
      <c r="I45" s="183"/>
    </row>
    <row r="46" spans="1:10" ht="37.5" customHeight="1" x14ac:dyDescent="0.15">
      <c r="B46" s="183"/>
      <c r="C46" s="183"/>
      <c r="D46" s="183"/>
      <c r="E46" s="183"/>
      <c r="F46" s="183"/>
      <c r="G46" s="183"/>
      <c r="H46" s="183"/>
      <c r="I46" s="183"/>
    </row>
    <row r="47" spans="1:10" ht="37.5" customHeight="1" x14ac:dyDescent="0.15">
      <c r="B47" s="183"/>
      <c r="C47" s="183"/>
      <c r="D47" s="183"/>
      <c r="E47" s="183"/>
      <c r="F47" s="183"/>
      <c r="G47" s="183"/>
      <c r="H47" s="183"/>
      <c r="I47" s="183"/>
    </row>
    <row r="48" spans="1:10" ht="37.5" customHeight="1" x14ac:dyDescent="0.15">
      <c r="B48" s="183"/>
      <c r="C48" s="183"/>
      <c r="D48" s="183"/>
      <c r="E48" s="183"/>
      <c r="F48" s="183"/>
      <c r="G48" s="183"/>
      <c r="H48" s="183"/>
      <c r="I48" s="183"/>
    </row>
    <row r="49" spans="2:9" ht="37.5" customHeight="1" x14ac:dyDescent="0.15">
      <c r="B49" s="183"/>
      <c r="C49" s="183"/>
      <c r="D49" s="183"/>
      <c r="E49" s="183"/>
      <c r="F49" s="183"/>
      <c r="G49" s="183"/>
      <c r="H49" s="183"/>
      <c r="I49" s="183"/>
    </row>
    <row r="50" spans="2:9" ht="37.5" customHeight="1" x14ac:dyDescent="0.15">
      <c r="B50" s="183"/>
      <c r="C50" s="183"/>
      <c r="D50" s="183"/>
      <c r="E50" s="183"/>
      <c r="F50" s="183"/>
      <c r="G50" s="183"/>
      <c r="H50" s="183"/>
      <c r="I50" s="183"/>
    </row>
    <row r="51" spans="2:9" ht="37.5" customHeight="1" x14ac:dyDescent="0.15">
      <c r="B51" s="183"/>
      <c r="C51" s="183"/>
      <c r="D51" s="183"/>
      <c r="E51" s="183"/>
      <c r="F51" s="183"/>
      <c r="G51" s="183"/>
      <c r="H51" s="183"/>
      <c r="I51" s="183"/>
    </row>
    <row r="52" spans="2:9" ht="37.5" customHeight="1" x14ac:dyDescent="0.15">
      <c r="B52" s="183"/>
      <c r="C52" s="183"/>
      <c r="D52" s="183"/>
      <c r="E52" s="183"/>
      <c r="F52" s="183"/>
      <c r="G52" s="183"/>
      <c r="H52" s="183"/>
      <c r="I52" s="183"/>
    </row>
    <row r="53" spans="2:9" ht="37.5" customHeight="1" x14ac:dyDescent="0.15">
      <c r="B53" s="183"/>
      <c r="C53" s="183"/>
      <c r="D53" s="183"/>
      <c r="E53" s="183"/>
      <c r="F53" s="183"/>
      <c r="G53" s="183"/>
      <c r="H53" s="183"/>
      <c r="I53" s="183"/>
    </row>
    <row r="54" spans="2:9" ht="37.5" customHeight="1" x14ac:dyDescent="0.15">
      <c r="B54" s="183"/>
      <c r="C54" s="183"/>
      <c r="D54" s="183"/>
      <c r="E54" s="183"/>
      <c r="F54" s="183"/>
      <c r="G54" s="183"/>
      <c r="H54" s="183"/>
      <c r="I54" s="183"/>
    </row>
    <row r="55" spans="2:9" ht="37.5" customHeight="1" x14ac:dyDescent="0.15">
      <c r="B55" s="183"/>
      <c r="C55" s="183"/>
      <c r="D55" s="183"/>
      <c r="E55" s="183"/>
      <c r="F55" s="183"/>
      <c r="G55" s="183"/>
      <c r="H55" s="183"/>
      <c r="I55" s="183"/>
    </row>
    <row r="56" spans="2:9" ht="37.5" customHeight="1" x14ac:dyDescent="0.15">
      <c r="B56" s="183"/>
      <c r="C56" s="183"/>
      <c r="D56" s="183"/>
      <c r="E56" s="183"/>
      <c r="F56" s="183"/>
      <c r="G56" s="183"/>
      <c r="H56" s="183"/>
      <c r="I56" s="183"/>
    </row>
    <row r="57" spans="2:9" ht="37.5" customHeight="1" x14ac:dyDescent="0.15">
      <c r="B57" s="183"/>
      <c r="C57" s="183"/>
      <c r="D57" s="183"/>
      <c r="E57" s="183"/>
      <c r="F57" s="183"/>
      <c r="G57" s="183"/>
      <c r="H57" s="183"/>
      <c r="I57" s="183"/>
    </row>
    <row r="58" spans="2:9" ht="37.5" customHeight="1" x14ac:dyDescent="0.15">
      <c r="B58" s="183"/>
      <c r="C58" s="183"/>
      <c r="D58" s="183"/>
      <c r="E58" s="183"/>
      <c r="F58" s="183"/>
      <c r="G58" s="183"/>
      <c r="H58" s="183"/>
      <c r="I58" s="183"/>
    </row>
    <row r="59" spans="2:9" ht="37.5" customHeight="1" x14ac:dyDescent="0.15">
      <c r="B59" s="183"/>
      <c r="C59" s="183"/>
      <c r="D59" s="183"/>
      <c r="E59" s="183"/>
      <c r="F59" s="183"/>
      <c r="G59" s="183"/>
      <c r="H59" s="183"/>
      <c r="I59" s="183"/>
    </row>
    <row r="60" spans="2:9" ht="37.5" customHeight="1" x14ac:dyDescent="0.15">
      <c r="B60" s="183"/>
      <c r="C60" s="183"/>
      <c r="D60" s="183"/>
      <c r="E60" s="183"/>
      <c r="F60" s="183"/>
      <c r="G60" s="183"/>
      <c r="H60" s="183"/>
      <c r="I60" s="183"/>
    </row>
    <row r="61" spans="2:9" ht="37.5" customHeight="1" x14ac:dyDescent="0.15">
      <c r="B61" s="183"/>
      <c r="C61" s="183"/>
      <c r="D61" s="183"/>
      <c r="E61" s="183"/>
      <c r="F61" s="183"/>
      <c r="G61" s="183"/>
      <c r="H61" s="183"/>
      <c r="I61" s="183"/>
    </row>
    <row r="62" spans="2:9" ht="37.5" customHeight="1" x14ac:dyDescent="0.15">
      <c r="B62" s="183"/>
      <c r="C62" s="183"/>
      <c r="D62" s="183"/>
      <c r="E62" s="183"/>
      <c r="F62" s="183"/>
      <c r="G62" s="183"/>
      <c r="H62" s="183"/>
      <c r="I62" s="183"/>
    </row>
    <row r="63" spans="2:9" ht="37.5" customHeight="1" x14ac:dyDescent="0.15">
      <c r="B63" s="183"/>
      <c r="C63" s="183"/>
      <c r="D63" s="183"/>
      <c r="E63" s="183"/>
      <c r="F63" s="183"/>
      <c r="G63" s="183"/>
      <c r="H63" s="183"/>
      <c r="I63" s="183"/>
    </row>
    <row r="64" spans="2:9" ht="37.5" customHeight="1" x14ac:dyDescent="0.15">
      <c r="B64" s="183"/>
      <c r="C64" s="183"/>
      <c r="D64" s="183"/>
      <c r="E64" s="183"/>
      <c r="F64" s="183"/>
      <c r="G64" s="183"/>
      <c r="H64" s="183"/>
      <c r="I64" s="183"/>
    </row>
    <row r="65" spans="2:9" ht="37.5" customHeight="1" x14ac:dyDescent="0.15">
      <c r="B65" s="183"/>
      <c r="C65" s="183"/>
      <c r="D65" s="183"/>
      <c r="E65" s="183"/>
      <c r="F65" s="183"/>
      <c r="G65" s="183"/>
      <c r="H65" s="183"/>
      <c r="I65" s="183"/>
    </row>
    <row r="66" spans="2:9" ht="37.5" customHeight="1" x14ac:dyDescent="0.15">
      <c r="B66" s="183"/>
      <c r="C66" s="183"/>
      <c r="D66" s="183"/>
      <c r="E66" s="183"/>
      <c r="F66" s="183"/>
      <c r="G66" s="183"/>
      <c r="H66" s="183"/>
      <c r="I66" s="183"/>
    </row>
    <row r="67" spans="2:9" ht="37.5" customHeight="1" x14ac:dyDescent="0.15"/>
    <row r="68" spans="2:9" ht="37.5" customHeight="1" x14ac:dyDescent="0.15"/>
    <row r="69" spans="2:9" ht="37.5" customHeight="1" x14ac:dyDescent="0.15"/>
    <row r="70" spans="2:9" ht="37.5" customHeight="1" x14ac:dyDescent="0.15"/>
    <row r="71" spans="2:9" ht="37.5" customHeight="1" x14ac:dyDescent="0.15"/>
    <row r="72" spans="2:9" ht="37.5" customHeight="1" x14ac:dyDescent="0.15"/>
    <row r="73" spans="2:9" ht="37.5" customHeight="1" x14ac:dyDescent="0.15"/>
    <row r="74" spans="2:9" ht="37.5" customHeight="1" x14ac:dyDescent="0.15"/>
    <row r="75" spans="2:9" ht="37.5" customHeight="1" x14ac:dyDescent="0.15"/>
    <row r="76" spans="2:9" ht="37.5" customHeight="1" x14ac:dyDescent="0.15"/>
    <row r="77" spans="2:9" ht="37.5" customHeight="1" x14ac:dyDescent="0.15"/>
    <row r="78" spans="2:9" ht="37.5" customHeight="1" x14ac:dyDescent="0.15"/>
    <row r="79" spans="2:9" ht="37.5" customHeight="1" x14ac:dyDescent="0.15"/>
    <row r="80" spans="2:9" ht="37.5" customHeight="1" x14ac:dyDescent="0.15"/>
    <row r="81" ht="37.5" customHeight="1" x14ac:dyDescent="0.15"/>
    <row r="82" ht="37.5" customHeight="1" x14ac:dyDescent="0.15"/>
    <row r="83" ht="37.5" customHeight="1" x14ac:dyDescent="0.15"/>
    <row r="84" ht="37.5" customHeight="1" x14ac:dyDescent="0.15"/>
    <row r="85" ht="37.5" customHeight="1" x14ac:dyDescent="0.15"/>
    <row r="86" ht="37.5" customHeight="1" x14ac:dyDescent="0.15"/>
    <row r="87" ht="37.5" customHeight="1" x14ac:dyDescent="0.15"/>
    <row r="88" ht="37.5" customHeight="1" x14ac:dyDescent="0.15"/>
    <row r="89" ht="37.5" customHeight="1" x14ac:dyDescent="0.15"/>
    <row r="90" ht="37.5" customHeight="1" x14ac:dyDescent="0.15"/>
    <row r="91" ht="37.5" customHeight="1" x14ac:dyDescent="0.15"/>
    <row r="92" ht="37.5" customHeight="1" x14ac:dyDescent="0.15"/>
    <row r="93" ht="37.5" customHeight="1" x14ac:dyDescent="0.15"/>
    <row r="94" ht="37.5" customHeight="1" x14ac:dyDescent="0.15"/>
    <row r="95" ht="37.5" customHeight="1" x14ac:dyDescent="0.15"/>
    <row r="96" ht="37.5" customHeight="1" x14ac:dyDescent="0.15"/>
    <row r="97" ht="37.5" customHeight="1" x14ac:dyDescent="0.15"/>
    <row r="98" ht="37.5" customHeight="1" x14ac:dyDescent="0.15"/>
    <row r="99" ht="37.5" customHeight="1" x14ac:dyDescent="0.15"/>
    <row r="100" ht="37.5" customHeight="1" x14ac:dyDescent="0.15"/>
    <row r="101" ht="37.5" customHeight="1" x14ac:dyDescent="0.15"/>
    <row r="102" ht="37.5" customHeight="1" x14ac:dyDescent="0.15"/>
  </sheetData>
  <mergeCells count="138">
    <mergeCell ref="B65:E65"/>
    <mergeCell ref="F65:I65"/>
    <mergeCell ref="B66:E66"/>
    <mergeCell ref="F66:I66"/>
    <mergeCell ref="B62:E62"/>
    <mergeCell ref="F62:I62"/>
    <mergeCell ref="B63:E63"/>
    <mergeCell ref="F63:I63"/>
    <mergeCell ref="B64:E64"/>
    <mergeCell ref="F64:I64"/>
    <mergeCell ref="B59:E59"/>
    <mergeCell ref="F59:I59"/>
    <mergeCell ref="B60:E60"/>
    <mergeCell ref="F60:I60"/>
    <mergeCell ref="B61:E61"/>
    <mergeCell ref="F61:I61"/>
    <mergeCell ref="B56:E56"/>
    <mergeCell ref="F56:I56"/>
    <mergeCell ref="B57:E57"/>
    <mergeCell ref="F57:I57"/>
    <mergeCell ref="B58:E58"/>
    <mergeCell ref="F58:I58"/>
    <mergeCell ref="B53:E53"/>
    <mergeCell ref="F53:I53"/>
    <mergeCell ref="B54:E54"/>
    <mergeCell ref="F54:I54"/>
    <mergeCell ref="B55:E55"/>
    <mergeCell ref="F55:I55"/>
    <mergeCell ref="B50:E50"/>
    <mergeCell ref="F50:I50"/>
    <mergeCell ref="B51:E51"/>
    <mergeCell ref="F51:I51"/>
    <mergeCell ref="B52:E52"/>
    <mergeCell ref="F52:I52"/>
    <mergeCell ref="B47:E47"/>
    <mergeCell ref="F47:I47"/>
    <mergeCell ref="B48:E48"/>
    <mergeCell ref="F48:I48"/>
    <mergeCell ref="B49:E49"/>
    <mergeCell ref="F49:I49"/>
    <mergeCell ref="B44:E44"/>
    <mergeCell ref="F44:I44"/>
    <mergeCell ref="B45:E45"/>
    <mergeCell ref="F45:I45"/>
    <mergeCell ref="B46:E46"/>
    <mergeCell ref="F46:I46"/>
    <mergeCell ref="C41:E41"/>
    <mergeCell ref="G41:I41"/>
    <mergeCell ref="C42:E42"/>
    <mergeCell ref="G42:I42"/>
    <mergeCell ref="C43:E43"/>
    <mergeCell ref="G43:I43"/>
    <mergeCell ref="C38:E38"/>
    <mergeCell ref="G38:I38"/>
    <mergeCell ref="C39:E39"/>
    <mergeCell ref="G39:I39"/>
    <mergeCell ref="C40:E40"/>
    <mergeCell ref="G40:I40"/>
    <mergeCell ref="C35:E35"/>
    <mergeCell ref="G35:I35"/>
    <mergeCell ref="C36:E36"/>
    <mergeCell ref="G36:I36"/>
    <mergeCell ref="C37:E37"/>
    <mergeCell ref="G37:I37"/>
    <mergeCell ref="C32:E32"/>
    <mergeCell ref="G32:I32"/>
    <mergeCell ref="C33:E33"/>
    <mergeCell ref="G33:I33"/>
    <mergeCell ref="C34:E34"/>
    <mergeCell ref="G34:I34"/>
    <mergeCell ref="C29:E29"/>
    <mergeCell ref="G29:I29"/>
    <mergeCell ref="C30:E30"/>
    <mergeCell ref="G30:I30"/>
    <mergeCell ref="C31:E31"/>
    <mergeCell ref="G31:I31"/>
    <mergeCell ref="C26:E26"/>
    <mergeCell ref="G26:I26"/>
    <mergeCell ref="C27:E27"/>
    <mergeCell ref="G27:I27"/>
    <mergeCell ref="C28:E28"/>
    <mergeCell ref="G28:I28"/>
    <mergeCell ref="C23:E23"/>
    <mergeCell ref="G23:I23"/>
    <mergeCell ref="C24:E24"/>
    <mergeCell ref="G24:I24"/>
    <mergeCell ref="C25:E25"/>
    <mergeCell ref="G25:I25"/>
    <mergeCell ref="C20:E20"/>
    <mergeCell ref="G20:I20"/>
    <mergeCell ref="C21:E21"/>
    <mergeCell ref="G21:I21"/>
    <mergeCell ref="C22:E22"/>
    <mergeCell ref="G22:I22"/>
    <mergeCell ref="C19:E19"/>
    <mergeCell ref="G19:I19"/>
    <mergeCell ref="A13:B13"/>
    <mergeCell ref="C14:E14"/>
    <mergeCell ref="G14:I14"/>
    <mergeCell ref="C15:E15"/>
    <mergeCell ref="G15:I15"/>
    <mergeCell ref="C16:E16"/>
    <mergeCell ref="G16:I16"/>
    <mergeCell ref="A9:B9"/>
    <mergeCell ref="A5:B5"/>
    <mergeCell ref="A6:B6"/>
    <mergeCell ref="C6:D6"/>
    <mergeCell ref="E6:F6"/>
    <mergeCell ref="G6:H6"/>
    <mergeCell ref="C17:E17"/>
    <mergeCell ref="G17:I17"/>
    <mergeCell ref="C18:E18"/>
    <mergeCell ref="G18:I18"/>
    <mergeCell ref="A4:B4"/>
    <mergeCell ref="C4:D4"/>
    <mergeCell ref="E4:F4"/>
    <mergeCell ref="G4:H4"/>
    <mergeCell ref="I4:J4"/>
    <mergeCell ref="A7:B7"/>
    <mergeCell ref="C7:D7"/>
    <mergeCell ref="E7:F7"/>
    <mergeCell ref="G7:H7"/>
    <mergeCell ref="I5:J7"/>
    <mergeCell ref="C5:D5"/>
    <mergeCell ref="E5:F5"/>
    <mergeCell ref="G5:H5"/>
    <mergeCell ref="A1:B1"/>
    <mergeCell ref="K1:M1"/>
    <mergeCell ref="A2:B2"/>
    <mergeCell ref="C2:D2"/>
    <mergeCell ref="E2:F2"/>
    <mergeCell ref="G2:H2"/>
    <mergeCell ref="I2:J2"/>
    <mergeCell ref="A3:B3"/>
    <mergeCell ref="C3:D3"/>
    <mergeCell ref="E3:F3"/>
    <mergeCell ref="G3:H3"/>
    <mergeCell ref="I3:J3"/>
  </mergeCells>
  <phoneticPr fontId="1"/>
  <dataValidations count="1">
    <dataValidation type="list" allowBlank="1" showInputMessage="1" showErrorMessage="1" sqref="B15:B43 F15:F43">
      <formula1>"来庁,電話,メール,その他"</formula1>
    </dataValidation>
  </dataValidations>
  <hyperlinks>
    <hyperlink ref="K2" location="移住希望者関係一覧!A1" display="リンク"/>
  </hyperlinks>
  <pageMargins left="0.7" right="0.7" top="0.75" bottom="0.75" header="0.3" footer="0.3"/>
  <pageSetup paperSize="9" scale="98" orientation="portrait" r:id="rId1"/>
  <headerFooter>
    <oddHeader>&amp;C&amp;"ＭＳ 明朝,標準"個別カルテ（移住希望）</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view="pageBreakPreview" zoomScaleNormal="100" zoomScaleSheetLayoutView="100" workbookViewId="0">
      <selection activeCell="E7" sqref="E7:F7"/>
    </sheetView>
  </sheetViews>
  <sheetFormatPr defaultColWidth="9" defaultRowHeight="13.5" x14ac:dyDescent="0.15"/>
  <cols>
    <col min="1" max="1" width="9.5" style="77" bestFit="1" customWidth="1"/>
    <col min="2" max="9" width="9" style="77"/>
    <col min="10" max="10" width="9.25" style="77" customWidth="1"/>
    <col min="11" max="16384" width="9" style="77"/>
  </cols>
  <sheetData>
    <row r="1" spans="1:13" ht="18.95" customHeight="1" x14ac:dyDescent="0.15">
      <c r="A1" s="159" t="s">
        <v>22</v>
      </c>
      <c r="B1" s="159"/>
      <c r="C1" s="2"/>
      <c r="D1" s="2"/>
      <c r="E1" s="2"/>
      <c r="F1" s="2"/>
      <c r="G1" s="2"/>
      <c r="H1" s="2"/>
      <c r="I1" s="75"/>
      <c r="J1" s="75"/>
      <c r="K1" s="160" t="s">
        <v>29</v>
      </c>
      <c r="L1" s="160"/>
      <c r="M1" s="160"/>
    </row>
    <row r="2" spans="1:13" ht="18.95" customHeight="1" x14ac:dyDescent="0.15">
      <c r="A2" s="161" t="s">
        <v>18</v>
      </c>
      <c r="B2" s="162"/>
      <c r="C2" s="161" t="s">
        <v>19</v>
      </c>
      <c r="D2" s="162"/>
      <c r="E2" s="161" t="s">
        <v>25</v>
      </c>
      <c r="F2" s="162"/>
      <c r="G2" s="161" t="s">
        <v>13</v>
      </c>
      <c r="H2" s="162"/>
      <c r="I2" s="161" t="s">
        <v>20</v>
      </c>
      <c r="J2" s="162"/>
      <c r="K2" s="5" t="s">
        <v>28</v>
      </c>
    </row>
    <row r="3" spans="1:13" ht="37.5" customHeight="1" x14ac:dyDescent="0.15">
      <c r="A3" s="161">
        <v>465</v>
      </c>
      <c r="B3" s="162"/>
      <c r="C3" s="161" t="s">
        <v>138</v>
      </c>
      <c r="D3" s="162"/>
      <c r="E3" s="161">
        <v>35</v>
      </c>
      <c r="F3" s="162"/>
      <c r="G3" s="161" t="s">
        <v>151</v>
      </c>
      <c r="H3" s="162"/>
      <c r="I3" s="161" t="s">
        <v>152</v>
      </c>
      <c r="J3" s="162"/>
    </row>
    <row r="4" spans="1:13" ht="18.95" customHeight="1" x14ac:dyDescent="0.15">
      <c r="A4" s="161" t="s">
        <v>0</v>
      </c>
      <c r="B4" s="162"/>
      <c r="C4" s="161" t="s">
        <v>1</v>
      </c>
      <c r="D4" s="162"/>
      <c r="E4" s="161" t="s">
        <v>12</v>
      </c>
      <c r="F4" s="162"/>
      <c r="G4" s="161" t="s">
        <v>5</v>
      </c>
      <c r="H4" s="162"/>
      <c r="I4" s="161" t="s">
        <v>21</v>
      </c>
      <c r="J4" s="162"/>
    </row>
    <row r="5" spans="1:13" ht="37.5" customHeight="1" x14ac:dyDescent="0.15">
      <c r="A5" s="177">
        <v>29983</v>
      </c>
      <c r="B5" s="162"/>
      <c r="C5" s="172" t="s">
        <v>153</v>
      </c>
      <c r="D5" s="173"/>
      <c r="E5" s="174" t="s">
        <v>154</v>
      </c>
      <c r="F5" s="175"/>
      <c r="G5" s="173" t="s">
        <v>155</v>
      </c>
      <c r="H5" s="176"/>
      <c r="I5" s="166"/>
      <c r="J5" s="167"/>
    </row>
    <row r="6" spans="1:13" ht="18.95" customHeight="1" x14ac:dyDescent="0.15">
      <c r="A6" s="178" t="s">
        <v>91</v>
      </c>
      <c r="B6" s="178"/>
      <c r="C6" s="164" t="s">
        <v>92</v>
      </c>
      <c r="D6" s="164"/>
      <c r="E6" s="164" t="s">
        <v>93</v>
      </c>
      <c r="F6" s="164"/>
      <c r="G6" s="164" t="s">
        <v>94</v>
      </c>
      <c r="H6" s="164"/>
      <c r="I6" s="168"/>
      <c r="J6" s="169"/>
    </row>
    <row r="7" spans="1:13" ht="37.5" customHeight="1" x14ac:dyDescent="0.15">
      <c r="A7" s="163"/>
      <c r="B7" s="163"/>
      <c r="C7" s="164">
        <v>6</v>
      </c>
      <c r="D7" s="164"/>
      <c r="E7" s="165"/>
      <c r="F7" s="164"/>
      <c r="G7" s="165"/>
      <c r="H7" s="164"/>
      <c r="I7" s="170"/>
      <c r="J7" s="171"/>
    </row>
    <row r="8" spans="1:13" ht="18.95" customHeight="1" x14ac:dyDescent="0.15">
      <c r="A8" s="79"/>
      <c r="B8" s="78"/>
      <c r="C8" s="78"/>
      <c r="D8" s="78"/>
      <c r="E8" s="78"/>
      <c r="F8" s="78"/>
      <c r="G8" s="78"/>
      <c r="H8" s="78"/>
      <c r="I8" s="78"/>
      <c r="J8" s="78"/>
    </row>
    <row r="9" spans="1:13" ht="18.95" customHeight="1" x14ac:dyDescent="0.15">
      <c r="A9" s="159" t="s">
        <v>23</v>
      </c>
      <c r="B9" s="159"/>
      <c r="C9" s="4"/>
      <c r="D9" s="4"/>
      <c r="E9" s="4"/>
      <c r="F9" s="2"/>
      <c r="G9" s="2"/>
      <c r="H9" s="2"/>
      <c r="I9" s="2"/>
      <c r="J9" s="2"/>
    </row>
    <row r="10" spans="1:13" ht="18.95" customHeight="1" x14ac:dyDescent="0.15">
      <c r="A10" s="76" t="s">
        <v>6</v>
      </c>
      <c r="B10" s="76" t="s">
        <v>2</v>
      </c>
      <c r="C10" s="76" t="s">
        <v>8</v>
      </c>
      <c r="D10" s="76" t="s">
        <v>9</v>
      </c>
      <c r="E10" s="76" t="s">
        <v>33</v>
      </c>
      <c r="F10" s="76" t="s">
        <v>10</v>
      </c>
      <c r="G10" s="76" t="s">
        <v>11</v>
      </c>
      <c r="H10" s="76" t="s">
        <v>3</v>
      </c>
      <c r="I10" s="76" t="s">
        <v>4</v>
      </c>
      <c r="J10" s="76" t="s">
        <v>7</v>
      </c>
    </row>
    <row r="11" spans="1:13" ht="37.5" customHeight="1" x14ac:dyDescent="0.15">
      <c r="A11" s="74">
        <v>44067</v>
      </c>
      <c r="B11" s="74">
        <v>44071</v>
      </c>
      <c r="C11" s="74">
        <v>44081</v>
      </c>
      <c r="D11" s="74">
        <v>44092</v>
      </c>
      <c r="E11" s="74">
        <v>44092</v>
      </c>
      <c r="F11" s="74"/>
      <c r="G11" s="74"/>
      <c r="H11" s="74"/>
      <c r="I11" s="74"/>
      <c r="J11" s="74">
        <v>44104</v>
      </c>
    </row>
    <row r="12" spans="1:13" ht="18.95" customHeight="1" x14ac:dyDescent="0.15">
      <c r="A12" s="78"/>
      <c r="B12" s="4"/>
      <c r="C12" s="4"/>
      <c r="D12" s="4"/>
      <c r="E12" s="4"/>
      <c r="F12" s="2"/>
      <c r="G12" s="2"/>
      <c r="H12" s="2"/>
      <c r="I12" s="2"/>
      <c r="J12" s="2"/>
    </row>
    <row r="13" spans="1:13" ht="18.95" customHeight="1" x14ac:dyDescent="0.15">
      <c r="A13" s="159" t="s">
        <v>24</v>
      </c>
      <c r="B13" s="159"/>
      <c r="C13" s="4"/>
      <c r="D13" s="4"/>
      <c r="E13" s="4"/>
      <c r="F13" s="2"/>
      <c r="G13" s="2"/>
      <c r="H13" s="2"/>
      <c r="I13" s="2"/>
      <c r="J13" s="2"/>
    </row>
    <row r="14" spans="1:13" ht="37.5" customHeight="1" x14ac:dyDescent="0.15">
      <c r="A14" s="1" t="s">
        <v>14</v>
      </c>
      <c r="B14" s="76" t="s">
        <v>26</v>
      </c>
      <c r="C14" s="161" t="s">
        <v>15</v>
      </c>
      <c r="D14" s="179"/>
      <c r="E14" s="162"/>
      <c r="F14" s="76" t="s">
        <v>26</v>
      </c>
      <c r="G14" s="161" t="s">
        <v>16</v>
      </c>
      <c r="H14" s="179"/>
      <c r="I14" s="162"/>
      <c r="J14" s="76" t="s">
        <v>17</v>
      </c>
    </row>
    <row r="15" spans="1:13" ht="130.5" customHeight="1" x14ac:dyDescent="0.15">
      <c r="A15" s="74">
        <v>44067</v>
      </c>
      <c r="B15" s="76" t="s">
        <v>31</v>
      </c>
      <c r="C15" s="180" t="s">
        <v>129</v>
      </c>
      <c r="D15" s="181"/>
      <c r="E15" s="182"/>
      <c r="F15" s="76" t="s">
        <v>31</v>
      </c>
      <c r="G15" s="180" t="s">
        <v>122</v>
      </c>
      <c r="H15" s="181"/>
      <c r="I15" s="182"/>
      <c r="J15" s="76" t="s">
        <v>118</v>
      </c>
    </row>
    <row r="16" spans="1:13" ht="37.5" customHeight="1" x14ac:dyDescent="0.15">
      <c r="A16" s="74">
        <v>44070</v>
      </c>
      <c r="B16" s="76" t="s">
        <v>30</v>
      </c>
      <c r="C16" s="161" t="s">
        <v>123</v>
      </c>
      <c r="D16" s="179"/>
      <c r="E16" s="162"/>
      <c r="F16" s="76"/>
      <c r="G16" s="161"/>
      <c r="H16" s="179"/>
      <c r="I16" s="162"/>
      <c r="J16" s="81" t="s">
        <v>124</v>
      </c>
    </row>
    <row r="17" spans="1:10" ht="73.5" customHeight="1" x14ac:dyDescent="0.15">
      <c r="A17" s="74">
        <v>44072</v>
      </c>
      <c r="B17" s="76" t="s">
        <v>31</v>
      </c>
      <c r="C17" s="180" t="s">
        <v>128</v>
      </c>
      <c r="D17" s="181"/>
      <c r="E17" s="182"/>
      <c r="F17" s="76" t="s">
        <v>31</v>
      </c>
      <c r="G17" s="180" t="s">
        <v>127</v>
      </c>
      <c r="H17" s="184"/>
      <c r="I17" s="185"/>
      <c r="J17" s="76" t="s">
        <v>126</v>
      </c>
    </row>
    <row r="18" spans="1:10" ht="69.75" customHeight="1" x14ac:dyDescent="0.15">
      <c r="A18" s="74">
        <v>44074</v>
      </c>
      <c r="B18" s="76" t="s">
        <v>32</v>
      </c>
      <c r="C18" s="180" t="s">
        <v>131</v>
      </c>
      <c r="D18" s="181"/>
      <c r="E18" s="182"/>
      <c r="F18" s="76" t="s">
        <v>32</v>
      </c>
      <c r="G18" s="180" t="s">
        <v>130</v>
      </c>
      <c r="H18" s="184"/>
      <c r="I18" s="185"/>
      <c r="J18" s="76" t="s">
        <v>126</v>
      </c>
    </row>
    <row r="19" spans="1:10" ht="63.75" customHeight="1" x14ac:dyDescent="0.15">
      <c r="A19" s="74">
        <v>44081</v>
      </c>
      <c r="B19" s="76" t="s">
        <v>31</v>
      </c>
      <c r="C19" s="180" t="s">
        <v>134</v>
      </c>
      <c r="D19" s="181"/>
      <c r="E19" s="182"/>
      <c r="F19" s="76" t="s">
        <v>31</v>
      </c>
      <c r="G19" s="180" t="s">
        <v>133</v>
      </c>
      <c r="H19" s="181"/>
      <c r="I19" s="182"/>
      <c r="J19" s="76" t="s">
        <v>132</v>
      </c>
    </row>
    <row r="20" spans="1:10" ht="57" customHeight="1" x14ac:dyDescent="0.15">
      <c r="A20" s="74">
        <v>44088</v>
      </c>
      <c r="B20" s="76" t="s">
        <v>31</v>
      </c>
      <c r="C20" s="161" t="s">
        <v>135</v>
      </c>
      <c r="D20" s="179"/>
      <c r="E20" s="162"/>
      <c r="F20" s="76" t="s">
        <v>31</v>
      </c>
      <c r="G20" s="186" t="s">
        <v>137</v>
      </c>
      <c r="H20" s="187"/>
      <c r="I20" s="188"/>
      <c r="J20" s="76" t="s">
        <v>136</v>
      </c>
    </row>
    <row r="21" spans="1:10" ht="72.75" customHeight="1" x14ac:dyDescent="0.15">
      <c r="A21" s="74">
        <v>44104</v>
      </c>
      <c r="B21" s="76" t="s">
        <v>31</v>
      </c>
      <c r="C21" s="180" t="s">
        <v>140</v>
      </c>
      <c r="D21" s="184"/>
      <c r="E21" s="185"/>
      <c r="F21" s="76" t="s">
        <v>31</v>
      </c>
      <c r="G21" s="180" t="s">
        <v>141</v>
      </c>
      <c r="H21" s="181"/>
      <c r="I21" s="182"/>
      <c r="J21" s="76" t="s">
        <v>139</v>
      </c>
    </row>
    <row r="22" spans="1:10" ht="186" customHeight="1" x14ac:dyDescent="0.15">
      <c r="A22" s="74"/>
      <c r="B22" s="76" t="s">
        <v>31</v>
      </c>
      <c r="C22" s="180" t="s">
        <v>143</v>
      </c>
      <c r="D22" s="181"/>
      <c r="E22" s="182"/>
      <c r="F22" s="76" t="s">
        <v>31</v>
      </c>
      <c r="G22" s="180" t="s">
        <v>142</v>
      </c>
      <c r="H22" s="184"/>
      <c r="I22" s="185"/>
      <c r="J22" s="76" t="s">
        <v>121</v>
      </c>
    </row>
    <row r="23" spans="1:10" ht="37.5" customHeight="1" x14ac:dyDescent="0.15">
      <c r="A23" s="74"/>
      <c r="B23" s="76"/>
      <c r="C23" s="161"/>
      <c r="D23" s="179"/>
      <c r="E23" s="162"/>
      <c r="F23" s="76"/>
      <c r="G23" s="161"/>
      <c r="H23" s="179"/>
      <c r="I23" s="162"/>
      <c r="J23" s="76"/>
    </row>
    <row r="24" spans="1:10" ht="37.5" customHeight="1" x14ac:dyDescent="0.15">
      <c r="A24" s="74"/>
      <c r="B24" s="76"/>
      <c r="C24" s="161"/>
      <c r="D24" s="179"/>
      <c r="E24" s="162"/>
      <c r="F24" s="76"/>
      <c r="G24" s="161"/>
      <c r="H24" s="179"/>
      <c r="I24" s="162"/>
      <c r="J24" s="76"/>
    </row>
    <row r="25" spans="1:10" ht="37.5" customHeight="1" x14ac:dyDescent="0.15">
      <c r="A25" s="74"/>
      <c r="B25" s="76"/>
      <c r="C25" s="161"/>
      <c r="D25" s="179"/>
      <c r="E25" s="162"/>
      <c r="F25" s="76"/>
      <c r="G25" s="161"/>
      <c r="H25" s="179"/>
      <c r="I25" s="162"/>
      <c r="J25" s="76"/>
    </row>
    <row r="26" spans="1:10" ht="37.5" customHeight="1" x14ac:dyDescent="0.15">
      <c r="A26" s="74"/>
      <c r="B26" s="76"/>
      <c r="C26" s="161"/>
      <c r="D26" s="179"/>
      <c r="E26" s="162"/>
      <c r="F26" s="76"/>
      <c r="G26" s="161"/>
      <c r="H26" s="179"/>
      <c r="I26" s="162"/>
      <c r="J26" s="76"/>
    </row>
    <row r="27" spans="1:10" ht="37.5" customHeight="1" x14ac:dyDescent="0.15">
      <c r="A27" s="74"/>
      <c r="B27" s="76"/>
      <c r="C27" s="161"/>
      <c r="D27" s="179"/>
      <c r="E27" s="162"/>
      <c r="F27" s="76"/>
      <c r="G27" s="161"/>
      <c r="H27" s="179"/>
      <c r="I27" s="162"/>
      <c r="J27" s="76"/>
    </row>
    <row r="28" spans="1:10" ht="37.5" customHeight="1" x14ac:dyDescent="0.15">
      <c r="A28" s="74"/>
      <c r="B28" s="76"/>
      <c r="C28" s="161"/>
      <c r="D28" s="179"/>
      <c r="E28" s="162"/>
      <c r="F28" s="76"/>
      <c r="G28" s="161"/>
      <c r="H28" s="179"/>
      <c r="I28" s="162"/>
      <c r="J28" s="76"/>
    </row>
    <row r="29" spans="1:10" ht="37.5" customHeight="1" x14ac:dyDescent="0.15">
      <c r="A29" s="74"/>
      <c r="B29" s="76"/>
      <c r="C29" s="161"/>
      <c r="D29" s="179"/>
      <c r="E29" s="162"/>
      <c r="F29" s="76"/>
      <c r="G29" s="161"/>
      <c r="H29" s="179"/>
      <c r="I29" s="162"/>
      <c r="J29" s="76"/>
    </row>
    <row r="30" spans="1:10" ht="37.5" customHeight="1" x14ac:dyDescent="0.15">
      <c r="A30" s="74"/>
      <c r="B30" s="76"/>
      <c r="C30" s="161"/>
      <c r="D30" s="179"/>
      <c r="E30" s="162"/>
      <c r="F30" s="76"/>
      <c r="G30" s="161"/>
      <c r="H30" s="179"/>
      <c r="I30" s="162"/>
      <c r="J30" s="76"/>
    </row>
    <row r="31" spans="1:10" ht="37.5" customHeight="1" x14ac:dyDescent="0.15">
      <c r="A31" s="74"/>
      <c r="B31" s="76"/>
      <c r="C31" s="161"/>
      <c r="D31" s="179"/>
      <c r="E31" s="162"/>
      <c r="F31" s="76"/>
      <c r="G31" s="161"/>
      <c r="H31" s="179"/>
      <c r="I31" s="162"/>
      <c r="J31" s="76"/>
    </row>
    <row r="32" spans="1:10" ht="37.5" customHeight="1" x14ac:dyDescent="0.15">
      <c r="A32" s="74"/>
      <c r="B32" s="76"/>
      <c r="C32" s="161"/>
      <c r="D32" s="179"/>
      <c r="E32" s="162"/>
      <c r="F32" s="76"/>
      <c r="G32" s="161"/>
      <c r="H32" s="179"/>
      <c r="I32" s="162"/>
      <c r="J32" s="76"/>
    </row>
    <row r="33" spans="1:10" ht="37.5" customHeight="1" x14ac:dyDescent="0.15">
      <c r="A33" s="74"/>
      <c r="B33" s="76"/>
      <c r="C33" s="161"/>
      <c r="D33" s="179"/>
      <c r="E33" s="162"/>
      <c r="F33" s="76"/>
      <c r="G33" s="161"/>
      <c r="H33" s="179"/>
      <c r="I33" s="162"/>
      <c r="J33" s="76"/>
    </row>
    <row r="34" spans="1:10" ht="37.5" customHeight="1" x14ac:dyDescent="0.15">
      <c r="A34" s="74"/>
      <c r="B34" s="76"/>
      <c r="C34" s="161"/>
      <c r="D34" s="179"/>
      <c r="E34" s="162"/>
      <c r="F34" s="76"/>
      <c r="G34" s="161"/>
      <c r="H34" s="179"/>
      <c r="I34" s="162"/>
      <c r="J34" s="76"/>
    </row>
    <row r="35" spans="1:10" ht="37.5" customHeight="1" x14ac:dyDescent="0.15">
      <c r="A35" s="74"/>
      <c r="B35" s="76"/>
      <c r="C35" s="161"/>
      <c r="D35" s="179"/>
      <c r="E35" s="162"/>
      <c r="F35" s="76"/>
      <c r="G35" s="161"/>
      <c r="H35" s="179"/>
      <c r="I35" s="162"/>
      <c r="J35" s="76"/>
    </row>
    <row r="36" spans="1:10" ht="37.5" customHeight="1" x14ac:dyDescent="0.15">
      <c r="A36" s="74"/>
      <c r="B36" s="76"/>
      <c r="C36" s="161"/>
      <c r="D36" s="179"/>
      <c r="E36" s="162"/>
      <c r="F36" s="76"/>
      <c r="G36" s="161"/>
      <c r="H36" s="179"/>
      <c r="I36" s="162"/>
      <c r="J36" s="76"/>
    </row>
    <row r="37" spans="1:10" ht="37.5" customHeight="1" x14ac:dyDescent="0.15">
      <c r="A37" s="74"/>
      <c r="B37" s="76"/>
      <c r="C37" s="161"/>
      <c r="D37" s="179"/>
      <c r="E37" s="162"/>
      <c r="F37" s="76"/>
      <c r="G37" s="161"/>
      <c r="H37" s="179"/>
      <c r="I37" s="162"/>
      <c r="J37" s="76"/>
    </row>
    <row r="38" spans="1:10" ht="37.5" customHeight="1" x14ac:dyDescent="0.15">
      <c r="A38" s="74"/>
      <c r="B38" s="76"/>
      <c r="C38" s="161"/>
      <c r="D38" s="179"/>
      <c r="E38" s="162"/>
      <c r="F38" s="76"/>
      <c r="G38" s="161"/>
      <c r="H38" s="179"/>
      <c r="I38" s="162"/>
      <c r="J38" s="76"/>
    </row>
    <row r="39" spans="1:10" ht="37.5" customHeight="1" x14ac:dyDescent="0.15">
      <c r="A39" s="74"/>
      <c r="B39" s="76"/>
      <c r="C39" s="161"/>
      <c r="D39" s="179"/>
      <c r="E39" s="162"/>
      <c r="F39" s="76"/>
      <c r="G39" s="161"/>
      <c r="H39" s="179"/>
      <c r="I39" s="162"/>
      <c r="J39" s="76"/>
    </row>
    <row r="40" spans="1:10" ht="37.5" customHeight="1" x14ac:dyDescent="0.15">
      <c r="A40" s="74"/>
      <c r="B40" s="76"/>
      <c r="C40" s="161"/>
      <c r="D40" s="179"/>
      <c r="E40" s="162"/>
      <c r="F40" s="76"/>
      <c r="G40" s="161"/>
      <c r="H40" s="179"/>
      <c r="I40" s="162"/>
      <c r="J40" s="76"/>
    </row>
    <row r="41" spans="1:10" ht="37.5" customHeight="1" x14ac:dyDescent="0.15">
      <c r="A41" s="74"/>
      <c r="B41" s="76"/>
      <c r="C41" s="161"/>
      <c r="D41" s="179"/>
      <c r="E41" s="162"/>
      <c r="F41" s="76"/>
      <c r="G41" s="161"/>
      <c r="H41" s="179"/>
      <c r="I41" s="162"/>
      <c r="J41" s="76"/>
    </row>
    <row r="42" spans="1:10" ht="37.5" customHeight="1" x14ac:dyDescent="0.15">
      <c r="A42" s="74"/>
      <c r="B42" s="76"/>
      <c r="C42" s="161"/>
      <c r="D42" s="179"/>
      <c r="E42" s="162"/>
      <c r="F42" s="76"/>
      <c r="G42" s="161"/>
      <c r="H42" s="179"/>
      <c r="I42" s="162"/>
      <c r="J42" s="76"/>
    </row>
    <row r="43" spans="1:10" ht="37.5" customHeight="1" x14ac:dyDescent="0.15">
      <c r="A43" s="74"/>
      <c r="B43" s="76"/>
      <c r="C43" s="161"/>
      <c r="D43" s="179"/>
      <c r="E43" s="162"/>
      <c r="F43" s="76"/>
      <c r="G43" s="161"/>
      <c r="H43" s="179"/>
      <c r="I43" s="162"/>
      <c r="J43" s="76"/>
    </row>
    <row r="44" spans="1:10" ht="37.5" customHeight="1" x14ac:dyDescent="0.15">
      <c r="B44" s="183"/>
      <c r="C44" s="183"/>
      <c r="D44" s="183"/>
      <c r="E44" s="183"/>
      <c r="F44" s="183"/>
      <c r="G44" s="183"/>
      <c r="H44" s="183"/>
      <c r="I44" s="183"/>
    </row>
    <row r="45" spans="1:10" ht="37.5" customHeight="1" x14ac:dyDescent="0.15">
      <c r="B45" s="183"/>
      <c r="C45" s="183"/>
      <c r="D45" s="183"/>
      <c r="E45" s="183"/>
      <c r="F45" s="183"/>
      <c r="G45" s="183"/>
      <c r="H45" s="183"/>
      <c r="I45" s="183"/>
    </row>
    <row r="46" spans="1:10" ht="37.5" customHeight="1" x14ac:dyDescent="0.15">
      <c r="B46" s="183"/>
      <c r="C46" s="183"/>
      <c r="D46" s="183"/>
      <c r="E46" s="183"/>
      <c r="F46" s="183"/>
      <c r="G46" s="183"/>
      <c r="H46" s="183"/>
      <c r="I46" s="183"/>
    </row>
    <row r="47" spans="1:10" ht="37.5" customHeight="1" x14ac:dyDescent="0.15">
      <c r="B47" s="183"/>
      <c r="C47" s="183"/>
      <c r="D47" s="183"/>
      <c r="E47" s="183"/>
      <c r="F47" s="183"/>
      <c r="G47" s="183"/>
      <c r="H47" s="183"/>
      <c r="I47" s="183"/>
    </row>
    <row r="48" spans="1:10" ht="37.5" customHeight="1" x14ac:dyDescent="0.15">
      <c r="B48" s="183"/>
      <c r="C48" s="183"/>
      <c r="D48" s="183"/>
      <c r="E48" s="183"/>
      <c r="F48" s="183"/>
      <c r="G48" s="183"/>
      <c r="H48" s="183"/>
      <c r="I48" s="183"/>
    </row>
    <row r="49" spans="2:9" ht="37.5" customHeight="1" x14ac:dyDescent="0.15">
      <c r="B49" s="183"/>
      <c r="C49" s="183"/>
      <c r="D49" s="183"/>
      <c r="E49" s="183"/>
      <c r="F49" s="183"/>
      <c r="G49" s="183"/>
      <c r="H49" s="183"/>
      <c r="I49" s="183"/>
    </row>
    <row r="50" spans="2:9" ht="37.5" customHeight="1" x14ac:dyDescent="0.15">
      <c r="B50" s="183"/>
      <c r="C50" s="183"/>
      <c r="D50" s="183"/>
      <c r="E50" s="183"/>
      <c r="F50" s="183"/>
      <c r="G50" s="183"/>
      <c r="H50" s="183"/>
      <c r="I50" s="183"/>
    </row>
    <row r="51" spans="2:9" ht="37.5" customHeight="1" x14ac:dyDescent="0.15">
      <c r="B51" s="183"/>
      <c r="C51" s="183"/>
      <c r="D51" s="183"/>
      <c r="E51" s="183"/>
      <c r="F51" s="183"/>
      <c r="G51" s="183"/>
      <c r="H51" s="183"/>
      <c r="I51" s="183"/>
    </row>
    <row r="52" spans="2:9" ht="37.5" customHeight="1" x14ac:dyDescent="0.15">
      <c r="B52" s="183"/>
      <c r="C52" s="183"/>
      <c r="D52" s="183"/>
      <c r="E52" s="183"/>
      <c r="F52" s="183"/>
      <c r="G52" s="183"/>
      <c r="H52" s="183"/>
      <c r="I52" s="183"/>
    </row>
    <row r="53" spans="2:9" ht="37.5" customHeight="1" x14ac:dyDescent="0.15">
      <c r="B53" s="183"/>
      <c r="C53" s="183"/>
      <c r="D53" s="183"/>
      <c r="E53" s="183"/>
      <c r="F53" s="183"/>
      <c r="G53" s="183"/>
      <c r="H53" s="183"/>
      <c r="I53" s="183"/>
    </row>
    <row r="54" spans="2:9" ht="37.5" customHeight="1" x14ac:dyDescent="0.15">
      <c r="B54" s="183"/>
      <c r="C54" s="183"/>
      <c r="D54" s="183"/>
      <c r="E54" s="183"/>
      <c r="F54" s="183"/>
      <c r="G54" s="183"/>
      <c r="H54" s="183"/>
      <c r="I54" s="183"/>
    </row>
    <row r="55" spans="2:9" ht="37.5" customHeight="1" x14ac:dyDescent="0.15">
      <c r="B55" s="183"/>
      <c r="C55" s="183"/>
      <c r="D55" s="183"/>
      <c r="E55" s="183"/>
      <c r="F55" s="183"/>
      <c r="G55" s="183"/>
      <c r="H55" s="183"/>
      <c r="I55" s="183"/>
    </row>
    <row r="56" spans="2:9" ht="37.5" customHeight="1" x14ac:dyDescent="0.15">
      <c r="B56" s="183"/>
      <c r="C56" s="183"/>
      <c r="D56" s="183"/>
      <c r="E56" s="183"/>
      <c r="F56" s="183"/>
      <c r="G56" s="183"/>
      <c r="H56" s="183"/>
      <c r="I56" s="183"/>
    </row>
    <row r="57" spans="2:9" ht="37.5" customHeight="1" x14ac:dyDescent="0.15">
      <c r="B57" s="183"/>
      <c r="C57" s="183"/>
      <c r="D57" s="183"/>
      <c r="E57" s="183"/>
      <c r="F57" s="183"/>
      <c r="G57" s="183"/>
      <c r="H57" s="183"/>
      <c r="I57" s="183"/>
    </row>
    <row r="58" spans="2:9" ht="37.5" customHeight="1" x14ac:dyDescent="0.15">
      <c r="B58" s="183"/>
      <c r="C58" s="183"/>
      <c r="D58" s="183"/>
      <c r="E58" s="183"/>
      <c r="F58" s="183"/>
      <c r="G58" s="183"/>
      <c r="H58" s="183"/>
      <c r="I58" s="183"/>
    </row>
    <row r="59" spans="2:9" ht="37.5" customHeight="1" x14ac:dyDescent="0.15">
      <c r="B59" s="183"/>
      <c r="C59" s="183"/>
      <c r="D59" s="183"/>
      <c r="E59" s="183"/>
      <c r="F59" s="183"/>
      <c r="G59" s="183"/>
      <c r="H59" s="183"/>
      <c r="I59" s="183"/>
    </row>
    <row r="60" spans="2:9" ht="37.5" customHeight="1" x14ac:dyDescent="0.15">
      <c r="B60" s="183"/>
      <c r="C60" s="183"/>
      <c r="D60" s="183"/>
      <c r="E60" s="183"/>
      <c r="F60" s="183"/>
      <c r="G60" s="183"/>
      <c r="H60" s="183"/>
      <c r="I60" s="183"/>
    </row>
    <row r="61" spans="2:9" ht="37.5" customHeight="1" x14ac:dyDescent="0.15">
      <c r="B61" s="183"/>
      <c r="C61" s="183"/>
      <c r="D61" s="183"/>
      <c r="E61" s="183"/>
      <c r="F61" s="183"/>
      <c r="G61" s="183"/>
      <c r="H61" s="183"/>
      <c r="I61" s="183"/>
    </row>
    <row r="62" spans="2:9" ht="37.5" customHeight="1" x14ac:dyDescent="0.15">
      <c r="B62" s="183"/>
      <c r="C62" s="183"/>
      <c r="D62" s="183"/>
      <c r="E62" s="183"/>
      <c r="F62" s="183"/>
      <c r="G62" s="183"/>
      <c r="H62" s="183"/>
      <c r="I62" s="183"/>
    </row>
    <row r="63" spans="2:9" ht="37.5" customHeight="1" x14ac:dyDescent="0.15">
      <c r="B63" s="183"/>
      <c r="C63" s="183"/>
      <c r="D63" s="183"/>
      <c r="E63" s="183"/>
      <c r="F63" s="183"/>
      <c r="G63" s="183"/>
      <c r="H63" s="183"/>
      <c r="I63" s="183"/>
    </row>
    <row r="64" spans="2:9" ht="37.5" customHeight="1" x14ac:dyDescent="0.15">
      <c r="B64" s="183"/>
      <c r="C64" s="183"/>
      <c r="D64" s="183"/>
      <c r="E64" s="183"/>
      <c r="F64" s="183"/>
      <c r="G64" s="183"/>
      <c r="H64" s="183"/>
      <c r="I64" s="183"/>
    </row>
    <row r="65" spans="2:9" ht="37.5" customHeight="1" x14ac:dyDescent="0.15">
      <c r="B65" s="183"/>
      <c r="C65" s="183"/>
      <c r="D65" s="183"/>
      <c r="E65" s="183"/>
      <c r="F65" s="183"/>
      <c r="G65" s="183"/>
      <c r="H65" s="183"/>
      <c r="I65" s="183"/>
    </row>
    <row r="66" spans="2:9" ht="37.5" customHeight="1" x14ac:dyDescent="0.15">
      <c r="B66" s="183"/>
      <c r="C66" s="183"/>
      <c r="D66" s="183"/>
      <c r="E66" s="183"/>
      <c r="F66" s="183"/>
      <c r="G66" s="183"/>
      <c r="H66" s="183"/>
      <c r="I66" s="183"/>
    </row>
    <row r="67" spans="2:9" ht="37.5" customHeight="1" x14ac:dyDescent="0.15"/>
    <row r="68" spans="2:9" ht="37.5" customHeight="1" x14ac:dyDescent="0.15"/>
    <row r="69" spans="2:9" ht="37.5" customHeight="1" x14ac:dyDescent="0.15"/>
    <row r="70" spans="2:9" ht="37.5" customHeight="1" x14ac:dyDescent="0.15"/>
    <row r="71" spans="2:9" ht="37.5" customHeight="1" x14ac:dyDescent="0.15"/>
    <row r="72" spans="2:9" ht="37.5" customHeight="1" x14ac:dyDescent="0.15"/>
    <row r="73" spans="2:9" ht="37.5" customHeight="1" x14ac:dyDescent="0.15"/>
    <row r="74" spans="2:9" ht="37.5" customHeight="1" x14ac:dyDescent="0.15"/>
    <row r="75" spans="2:9" ht="37.5" customHeight="1" x14ac:dyDescent="0.15"/>
    <row r="76" spans="2:9" ht="37.5" customHeight="1" x14ac:dyDescent="0.15"/>
    <row r="77" spans="2:9" ht="37.5" customHeight="1" x14ac:dyDescent="0.15"/>
    <row r="78" spans="2:9" ht="37.5" customHeight="1" x14ac:dyDescent="0.15"/>
    <row r="79" spans="2:9" ht="37.5" customHeight="1" x14ac:dyDescent="0.15"/>
    <row r="80" spans="2:9" ht="37.5" customHeight="1" x14ac:dyDescent="0.15"/>
    <row r="81" ht="37.5" customHeight="1" x14ac:dyDescent="0.15"/>
    <row r="82" ht="37.5" customHeight="1" x14ac:dyDescent="0.15"/>
    <row r="83" ht="37.5" customHeight="1" x14ac:dyDescent="0.15"/>
    <row r="84" ht="37.5" customHeight="1" x14ac:dyDescent="0.15"/>
    <row r="85" ht="37.5" customHeight="1" x14ac:dyDescent="0.15"/>
    <row r="86" ht="37.5" customHeight="1" x14ac:dyDescent="0.15"/>
    <row r="87" ht="37.5" customHeight="1" x14ac:dyDescent="0.15"/>
    <row r="88" ht="37.5" customHeight="1" x14ac:dyDescent="0.15"/>
    <row r="89" ht="37.5" customHeight="1" x14ac:dyDescent="0.15"/>
    <row r="90" ht="37.5" customHeight="1" x14ac:dyDescent="0.15"/>
    <row r="91" ht="37.5" customHeight="1" x14ac:dyDescent="0.15"/>
    <row r="92" ht="37.5" customHeight="1" x14ac:dyDescent="0.15"/>
    <row r="93" ht="37.5" customHeight="1" x14ac:dyDescent="0.15"/>
    <row r="94" ht="37.5" customHeight="1" x14ac:dyDescent="0.15"/>
    <row r="95" ht="37.5" customHeight="1" x14ac:dyDescent="0.15"/>
    <row r="96" ht="37.5" customHeight="1" x14ac:dyDescent="0.15"/>
    <row r="97" ht="37.5" customHeight="1" x14ac:dyDescent="0.15"/>
    <row r="98" ht="37.5" customHeight="1" x14ac:dyDescent="0.15"/>
    <row r="99" ht="37.5" customHeight="1" x14ac:dyDescent="0.15"/>
    <row r="100" ht="37.5" customHeight="1" x14ac:dyDescent="0.15"/>
    <row r="101" ht="37.5" customHeight="1" x14ac:dyDescent="0.15"/>
    <row r="102" ht="37.5" customHeight="1" x14ac:dyDescent="0.15"/>
  </sheetData>
  <mergeCells count="138">
    <mergeCell ref="B66:E66"/>
    <mergeCell ref="F66:I66"/>
    <mergeCell ref="B63:E63"/>
    <mergeCell ref="F63:I63"/>
    <mergeCell ref="B64:E64"/>
    <mergeCell ref="F64:I64"/>
    <mergeCell ref="B65:E65"/>
    <mergeCell ref="F65:I65"/>
    <mergeCell ref="B60:E60"/>
    <mergeCell ref="F60:I60"/>
    <mergeCell ref="B61:E61"/>
    <mergeCell ref="F61:I61"/>
    <mergeCell ref="B62:E62"/>
    <mergeCell ref="F62:I62"/>
    <mergeCell ref="B57:E57"/>
    <mergeCell ref="F57:I57"/>
    <mergeCell ref="B58:E58"/>
    <mergeCell ref="F58:I58"/>
    <mergeCell ref="B59:E59"/>
    <mergeCell ref="F59:I59"/>
    <mergeCell ref="B54:E54"/>
    <mergeCell ref="F54:I54"/>
    <mergeCell ref="B55:E55"/>
    <mergeCell ref="F55:I55"/>
    <mergeCell ref="B56:E56"/>
    <mergeCell ref="F56:I56"/>
    <mergeCell ref="B51:E51"/>
    <mergeCell ref="F51:I51"/>
    <mergeCell ref="B52:E52"/>
    <mergeCell ref="F52:I52"/>
    <mergeCell ref="B53:E53"/>
    <mergeCell ref="F53:I53"/>
    <mergeCell ref="B48:E48"/>
    <mergeCell ref="F48:I48"/>
    <mergeCell ref="B49:E49"/>
    <mergeCell ref="F49:I49"/>
    <mergeCell ref="B50:E50"/>
    <mergeCell ref="F50:I50"/>
    <mergeCell ref="B45:E45"/>
    <mergeCell ref="F45:I45"/>
    <mergeCell ref="B46:E46"/>
    <mergeCell ref="F46:I46"/>
    <mergeCell ref="B47:E47"/>
    <mergeCell ref="F47:I47"/>
    <mergeCell ref="C42:E42"/>
    <mergeCell ref="G42:I42"/>
    <mergeCell ref="C43:E43"/>
    <mergeCell ref="G43:I43"/>
    <mergeCell ref="B44:E44"/>
    <mergeCell ref="F44:I44"/>
    <mergeCell ref="C39:E39"/>
    <mergeCell ref="G39:I39"/>
    <mergeCell ref="C40:E40"/>
    <mergeCell ref="G40:I40"/>
    <mergeCell ref="C41:E41"/>
    <mergeCell ref="G41:I41"/>
    <mergeCell ref="C36:E36"/>
    <mergeCell ref="G36:I36"/>
    <mergeCell ref="C37:E37"/>
    <mergeCell ref="G37:I37"/>
    <mergeCell ref="C38:E38"/>
    <mergeCell ref="G38:I38"/>
    <mergeCell ref="C33:E33"/>
    <mergeCell ref="G33:I33"/>
    <mergeCell ref="C34:E34"/>
    <mergeCell ref="G34:I34"/>
    <mergeCell ref="C35:E35"/>
    <mergeCell ref="G35:I35"/>
    <mergeCell ref="C30:E30"/>
    <mergeCell ref="G30:I30"/>
    <mergeCell ref="C31:E31"/>
    <mergeCell ref="G31:I31"/>
    <mergeCell ref="C32:E32"/>
    <mergeCell ref="G32:I32"/>
    <mergeCell ref="C27:E27"/>
    <mergeCell ref="G27:I27"/>
    <mergeCell ref="C28:E28"/>
    <mergeCell ref="G28:I28"/>
    <mergeCell ref="C29:E29"/>
    <mergeCell ref="G29:I29"/>
    <mergeCell ref="C24:E24"/>
    <mergeCell ref="G24:I24"/>
    <mergeCell ref="C25:E25"/>
    <mergeCell ref="G25:I25"/>
    <mergeCell ref="C26:E26"/>
    <mergeCell ref="G26:I26"/>
    <mergeCell ref="C21:E21"/>
    <mergeCell ref="G21:I21"/>
    <mergeCell ref="C22:E22"/>
    <mergeCell ref="G22:I22"/>
    <mergeCell ref="C23:E23"/>
    <mergeCell ref="G23:I23"/>
    <mergeCell ref="C18:E18"/>
    <mergeCell ref="G18:I18"/>
    <mergeCell ref="C19:E19"/>
    <mergeCell ref="G19:I19"/>
    <mergeCell ref="C20:E20"/>
    <mergeCell ref="G20:I20"/>
    <mergeCell ref="C15:E15"/>
    <mergeCell ref="G15:I15"/>
    <mergeCell ref="C16:E16"/>
    <mergeCell ref="G16:I16"/>
    <mergeCell ref="C17:E17"/>
    <mergeCell ref="G17:I17"/>
    <mergeCell ref="C7:D7"/>
    <mergeCell ref="E7:F7"/>
    <mergeCell ref="G7:H7"/>
    <mergeCell ref="A4:B4"/>
    <mergeCell ref="C4:D4"/>
    <mergeCell ref="E4:F4"/>
    <mergeCell ref="G4:H4"/>
    <mergeCell ref="I4:J4"/>
    <mergeCell ref="A9:B9"/>
    <mergeCell ref="A13:B13"/>
    <mergeCell ref="C14:E14"/>
    <mergeCell ref="G14:I14"/>
    <mergeCell ref="A5:B5"/>
    <mergeCell ref="C5:D5"/>
    <mergeCell ref="E5:F5"/>
    <mergeCell ref="G5:H5"/>
    <mergeCell ref="I5:J7"/>
    <mergeCell ref="A6:B6"/>
    <mergeCell ref="C6:D6"/>
    <mergeCell ref="E6:F6"/>
    <mergeCell ref="G6:H6"/>
    <mergeCell ref="A7:B7"/>
    <mergeCell ref="A1:B1"/>
    <mergeCell ref="K1:M1"/>
    <mergeCell ref="A2:B2"/>
    <mergeCell ref="C2:D2"/>
    <mergeCell ref="E2:F2"/>
    <mergeCell ref="G2:H2"/>
    <mergeCell ref="I2:J2"/>
    <mergeCell ref="A3:B3"/>
    <mergeCell ref="C3:D3"/>
    <mergeCell ref="E3:F3"/>
    <mergeCell ref="G3:H3"/>
    <mergeCell ref="I3:J3"/>
  </mergeCells>
  <phoneticPr fontId="1"/>
  <dataValidations count="1">
    <dataValidation type="list" allowBlank="1" showInputMessage="1" showErrorMessage="1" sqref="B15:B43 F15:F43">
      <formula1>"来庁,電話,メール,その他"</formula1>
    </dataValidation>
  </dataValidations>
  <hyperlinks>
    <hyperlink ref="K2" location="移住希望者関係一覧!A1" display="リンク"/>
  </hyperlinks>
  <pageMargins left="0.7" right="0.7" top="0.75" bottom="0.75" header="0.3" footer="0.3"/>
  <pageSetup paperSize="9" scale="98" orientation="portrait" r:id="rId1"/>
  <headerFooter>
    <oddHeader>&amp;C&amp;"ＭＳ 明朝,標準"個別カルテ（移住希望）</oddHeader>
  </headerFooter>
</worksheet>
</file>