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T:\総務)総務係\H29.30入札関係\電算システム導入関係\システム確認\最終確認1.11\"/>
    </mc:Choice>
  </mc:AlternateContent>
  <workbookProtection workbookAlgorithmName="SHA-512" workbookHashValue="5pxaY31IQzZkkv3ediMFZNxIX/I5kU5R4alqkxMmvjiB0M1uxhhJ+qh+ZcOTkVh3qs0Y/r0Nl7C8/Qq8UChYXA==" workbookSaltValue="kQVixsogVnKmYi34AHTinw==" workbookSpinCount="100000" lockStructure="1"/>
  <bookViews>
    <workbookView xWindow="2505" yWindow="1515" windowWidth="17490" windowHeight="11715" firstSheet="1" activeTab="1"/>
  </bookViews>
  <sheets>
    <sheet name="入力設定" sheetId="5" state="hidden" r:id="rId1"/>
    <sheet name="入力シート" sheetId="7" r:id="rId2"/>
    <sheet name="技術者入力シート" sheetId="6" r:id="rId3"/>
  </sheets>
  <definedNames>
    <definedName name="_xlnm.Print_Titles" localSheetId="2">技術者入力シート!$6:$6</definedName>
    <definedName name="_xlnm.Print_Titles" localSheetId="1">入力シート!$1:$1</definedName>
    <definedName name="Pver">"2019.01"</definedName>
    <definedName name="P基準年度">"2018"</definedName>
    <definedName name="P業種">"測量・建設コンサルタント等業務"</definedName>
    <definedName name="P業種区分">"コンサル"</definedName>
    <definedName name="P市町村名">"黒潮町"</definedName>
    <definedName name="P審査基準日">"2019/01/21"</definedName>
    <definedName name="P申請開始日">"2019/02/25"</definedName>
    <definedName name="P対象年度">"平成31・32年度"</definedName>
    <definedName name="その他詳細">入力シート!$O$188</definedName>
    <definedName name="委任先Emailアドレス">入力シート!$I$77</definedName>
    <definedName name="委任先FAX">入力シート!$I$75</definedName>
    <definedName name="委任先TEL">入力シート!$I$73</definedName>
    <definedName name="委任先所在地">入力シート!$I$61</definedName>
    <definedName name="委任先所在地区分">入力シート!$I$57</definedName>
    <definedName name="委任先代表者氏名">入力シート!$I$71</definedName>
    <definedName name="委任先代表者氏名カナ">入力シート!$I$69</definedName>
    <definedName name="委任先代表者職名">入力シート!$I$67</definedName>
    <definedName name="委任先名称">入力シート!$I$65</definedName>
    <definedName name="委任先名称カナ">入力シート!$I$63</definedName>
    <definedName name="委任先有無">入力シート!$I$16</definedName>
    <definedName name="委任先郵便">入力シート!$I$59</definedName>
    <definedName name="営業_営業開始">入力シート!$I$124</definedName>
    <definedName name="営業_休業開始">入力シート!$I$126</definedName>
    <definedName name="営業_休業終了">入力シート!$N$126</definedName>
    <definedName name="営業年数">入力シート!$I$130</definedName>
    <definedName name="課税免税届">入力シート!$I$48</definedName>
    <definedName name="技術職員実数">入力シート!$I$132</definedName>
    <definedName name="業務_その他_申請">入力シート!$T$185</definedName>
    <definedName name="業務_トンネル_申請">入力シート!$K$194</definedName>
    <definedName name="業務_トンネル_登録">入力シート!$L$194</definedName>
    <definedName name="業務_意匠_申請">入力シート!$K$169</definedName>
    <definedName name="業務_営業特殊_申請">入力シート!$T$170</definedName>
    <definedName name="業務_営業特殊_登録">入力シート!$U$170</definedName>
    <definedName name="業務_衛生_申請">入力シート!$K$172</definedName>
    <definedName name="業務_下水道_申請">入力シート!$K$184</definedName>
    <definedName name="業務_下水道_登録">入力シート!$L$184</definedName>
    <definedName name="業務_河川海岸_申請">入力シート!$K$178</definedName>
    <definedName name="業務_河川海岸_登録">入力シート!$L$178</definedName>
    <definedName name="業務_環境調査_申請">入力シート!$T$177</definedName>
    <definedName name="業務_環境調査_登録">入力シート!$U$177</definedName>
    <definedName name="業務_機械工作_申請">入力シート!$T$169</definedName>
    <definedName name="業務_機械工作_登録">入力シート!$U$169</definedName>
    <definedName name="業務_機械積算_申請">入力シート!$K$175</definedName>
    <definedName name="業務_経済調査_申請">入力シート!$T$178</definedName>
    <definedName name="業務_計算業務_申請">入力シート!$T$182</definedName>
    <definedName name="業務_建設環境_申請">入力シート!$K$196</definedName>
    <definedName name="業務_建設環境_登録">入力シート!$L$196</definedName>
    <definedName name="業務_建設機械_申請">入力シート!$K$197</definedName>
    <definedName name="業務_建設機械_登録">入力シート!$L$197</definedName>
    <definedName name="業務_建設調査_申請">入力シート!$K$177</definedName>
    <definedName name="業務_建築_登録">入力シート!$L$168</definedName>
    <definedName name="業務_建築一般_申請">入力シート!$K$168</definedName>
    <definedName name="業務_建築積算_申請">入力シート!$K$174</definedName>
    <definedName name="業務_交通調査_申請">入力シート!$T$176</definedName>
    <definedName name="業務_構造_申請">入力シート!$K$170</definedName>
    <definedName name="業務_港湾空港_申請">入力シート!$K$179</definedName>
    <definedName name="業務_港湾空港_登録">入力シート!$L$179</definedName>
    <definedName name="業務_航空測量_申請">入力シート!$K$167</definedName>
    <definedName name="業務_鋼構コン_申請">入力シート!$K$193</definedName>
    <definedName name="業務_鋼構コン_登録">入力シート!$L$193</definedName>
    <definedName name="業務_施工管理_申請">入力シート!$T$184</definedName>
    <definedName name="業務_施工積算_申請">入力シート!$K$195</definedName>
    <definedName name="業務_施工積算_登録">入力シート!$L$195</definedName>
    <definedName name="業務_資料整理_申請">入力シート!$T$183</definedName>
    <definedName name="業務_事業損失_申請">入力シート!$T$171</definedName>
    <definedName name="業務_事業損失_登録">入力シート!$U$171</definedName>
    <definedName name="業務_上水工業_申請">入力シート!$K$183</definedName>
    <definedName name="業務_上水工業_登録">入力シート!$L$183</definedName>
    <definedName name="業務_森林土木_申請">入力シート!$K$186</definedName>
    <definedName name="業務_森林土木_登録">入力シート!$L$186</definedName>
    <definedName name="業務_水産土木_申請">入力シート!$K$187</definedName>
    <definedName name="業務_水産土木_登録">入力シート!$L$187</definedName>
    <definedName name="業務_水質分析_申請">入力シート!$T$179</definedName>
    <definedName name="業務_水質分析_登録">入力シート!$U$179</definedName>
    <definedName name="業務_総合補償_申請">入力シート!$T$173</definedName>
    <definedName name="業務_総合補償_登録">入力シート!$U$173</definedName>
    <definedName name="業務_造園_申請">入力シート!$K$189</definedName>
    <definedName name="業務_造園_登録">入力シート!$L$189</definedName>
    <definedName name="業務_測量_登録">入力シート!$L$165</definedName>
    <definedName name="業務_測量一般_申請">入力シート!$K$165</definedName>
    <definedName name="業務_宅地造成_申請">入力シート!$T$180</definedName>
    <definedName name="業務_暖冷房_申請">入力シート!$K$171</definedName>
    <definedName name="業務_地質調査_申請">入力シート!$T$165</definedName>
    <definedName name="業務_地質調査_登録">入力シート!$U$165</definedName>
    <definedName name="業務_地図調整_申請">入力シート!$K$166</definedName>
    <definedName name="業務_鉄道_申請">入力シート!$K$182</definedName>
    <definedName name="業務_鉄道_登録">入力シート!$L$182</definedName>
    <definedName name="業務_電気_申請">入力シート!$K$173</definedName>
    <definedName name="業務_電気積算_申請">入力シート!$K$176</definedName>
    <definedName name="業務_電気電子_申請">入力シート!$K$198</definedName>
    <definedName name="業務_電気電子_登録">入力シート!$L$198</definedName>
    <definedName name="業務_電算関係_申請">入力シート!$T$181</definedName>
    <definedName name="業務_電力土木_申請">入力シート!$K$180</definedName>
    <definedName name="業務_電力土木_登録">入力シート!$L$180</definedName>
    <definedName name="業務_登記手続_申請">入力シート!$T$175</definedName>
    <definedName name="業務_登記手続_登録">入力シート!$U$175</definedName>
    <definedName name="業務_都地計画_申請">入力シート!$K$190</definedName>
    <definedName name="業務_都地計画_登録">入力シート!$L$190</definedName>
    <definedName name="業務_土質基礎_申請">入力シート!$K$192</definedName>
    <definedName name="業務_土質基礎_登録">入力シート!$L$192</definedName>
    <definedName name="業務_土地調査_申請">入力シート!$T$166</definedName>
    <definedName name="業務_土地調査_登録">入力シート!$U$166</definedName>
    <definedName name="業務_土地評価_申請">入力シート!$T$167</definedName>
    <definedName name="業務_土地評価_登録">入力シート!$U$167</definedName>
    <definedName name="業務_土木地質_申請">入力シート!$K$191</definedName>
    <definedName name="業務_土木地質_登録">入力シート!$L$191</definedName>
    <definedName name="業務_道路_申請">入力シート!$K$181</definedName>
    <definedName name="業務_道路_登録">入力シート!$L$181</definedName>
    <definedName name="業務_農業土木_申請">入力シート!$K$185</definedName>
    <definedName name="業務_農業土木_登録">入力シート!$L$185</definedName>
    <definedName name="業務_廃棄物_申請">入力シート!$K$188</definedName>
    <definedName name="業務_廃棄物_登録">入力シート!$L$188</definedName>
    <definedName name="業務_不動鑑定_申請">入力シート!$T$174</definedName>
    <definedName name="業務_不動鑑定_登録">入力シート!$U$174</definedName>
    <definedName name="業務_物件_申請">入力シート!$T$168</definedName>
    <definedName name="業務_物件_登録">入力シート!$U$168</definedName>
    <definedName name="業務_補償関連_申請">入力シート!$T$172</definedName>
    <definedName name="業務_補償関連_登録">入力シート!$U$172</definedName>
    <definedName name="計量証明事業登録区分1">入力シート!$E$231</definedName>
    <definedName name="計量証明事業登録区分2">入力シート!$E$232</definedName>
    <definedName name="計量証明事業登録区分3">入力シート!$E$233</definedName>
    <definedName name="建築士事務所登録区分">入力シート!$I$226</definedName>
    <definedName name="現組織への変更">入力シート!$I$128</definedName>
    <definedName name="個人法人区分">入力シート!$I$14</definedName>
    <definedName name="事業名1">入力シート!$E$218</definedName>
    <definedName name="事業名1_日">入力シート!$L$218</definedName>
    <definedName name="事業名1_番号">入力シート!$I$218</definedName>
    <definedName name="事業名2">入力シート!$E$219</definedName>
    <definedName name="事業名2_日">入力シート!$L$219</definedName>
    <definedName name="事業名2_番号">入力シート!$I$219</definedName>
    <definedName name="事業名3">入力シート!$E$220</definedName>
    <definedName name="事業名3_日">入力シート!$L$220</definedName>
    <definedName name="事業名3_番号">入力シート!$I$220</definedName>
    <definedName name="事業名4">入力シート!$E$221</definedName>
    <definedName name="事業名4_日">入力シート!$L$221</definedName>
    <definedName name="事業名4_番号">入力シート!$I$221</definedName>
    <definedName name="事業名5">入力シート!$E$222</definedName>
    <definedName name="事業名5_日">入力シート!$L$222</definedName>
    <definedName name="事業名5_番号">入力シート!$I$222</definedName>
    <definedName name="事業名6">入力シート!$E$223</definedName>
    <definedName name="事業名6_日">入力シート!$L$223</definedName>
    <definedName name="事業名6_番号">入力シート!$I$223</definedName>
    <definedName name="事業名7">入力シート!$E$224</definedName>
    <definedName name="事業名7_日">入力シート!$L$224</definedName>
    <definedName name="事業名7_番号">入力シート!$I$224</definedName>
    <definedName name="自己資本額">入力シート!$I$122</definedName>
    <definedName name="実績高_その他_１年前">入力シート!$N$152</definedName>
    <definedName name="実績高_その他_２年前">入力シート!$I$152</definedName>
    <definedName name="実績高_その他_２年平均">入力シート!$R$152</definedName>
    <definedName name="実績高_開始日_１年前">入力シート!$I$142</definedName>
    <definedName name="実績高_開始日_２年前">入力シート!$I$140</definedName>
    <definedName name="実績高_建コン_１年前">入力シート!$N$147</definedName>
    <definedName name="実績高_建コン_２年前">入力シート!$I$147</definedName>
    <definedName name="実績高_建コン_２年平均">入力シート!$R$147</definedName>
    <definedName name="実績高_合計_１年前">入力シート!$N$153</definedName>
    <definedName name="実績高_合計_２年前">入力シート!$I$153</definedName>
    <definedName name="実績高_合計_２年平均">入力シート!$R$153</definedName>
    <definedName name="実績高_終了日_１年前">入力シート!$N$142</definedName>
    <definedName name="実績高_終了日_２年前">入力シート!$N$140</definedName>
    <definedName name="実績高_測量_１年前">入力シート!$N$146</definedName>
    <definedName name="実績高_測量_２年前">入力シート!$I$146</definedName>
    <definedName name="実績高_測量_２年平均">入力シート!$R$146</definedName>
    <definedName name="実績高_地質_１年前">入力シート!$N$149</definedName>
    <definedName name="実績高_地質_２年前">入力シート!$I$149</definedName>
    <definedName name="実績高_地質_２年平均">入力シート!$R$149</definedName>
    <definedName name="実績高_土コン_１年前">入力シート!$N$148</definedName>
    <definedName name="実績高_土コン_２年前">入力シート!$I$148</definedName>
    <definedName name="実績高_土コン_２年平均">入力シート!$R$148</definedName>
    <definedName name="実績高_土木他_１年前">入力シート!$N$151</definedName>
    <definedName name="実績高_土木他_２年前">入力シート!$I$151</definedName>
    <definedName name="実績高_土木他_２年平均">入力シート!$R$151</definedName>
    <definedName name="実績高_補コン_１年前">入力シート!$N$150</definedName>
    <definedName name="実績高_補コン_２年前">入力シート!$I$150</definedName>
    <definedName name="実績高_補コン_２年平均">入力シート!$R$150</definedName>
    <definedName name="新規継続区分">入力シート!$I$10</definedName>
    <definedName name="申請代理人FAX">入力シート!$I$114</definedName>
    <definedName name="申請代理人TEL">入力シート!$I$112</definedName>
    <definedName name="申請代理人氏名">入力シート!$I$110</definedName>
    <definedName name="申請代理人氏名カナ">入力シート!$I$108</definedName>
    <definedName name="申請代理人所在地">入力シート!$I$106</definedName>
    <definedName name="申請代理人有無">入力シート!$I$18</definedName>
    <definedName name="申請代理人郵便">入力シート!$I$104</definedName>
    <definedName name="申請年月日">入力シート!$I$12</definedName>
    <definedName name="担当者FAX">入力シート!$I$94</definedName>
    <definedName name="担当者TEL">入力シート!$I$92</definedName>
    <definedName name="担当者アドレス">入力シート!$I$96</definedName>
    <definedName name="担当者氏名">入力シート!$I$90</definedName>
    <definedName name="担当者氏名カナ">入力シート!$I$88</definedName>
    <definedName name="担当者部署">入力シート!$I$86</definedName>
    <definedName name="登録_計量証明_日">入力シート!$L$217</definedName>
    <definedName name="登録_計量証明_番号">入力シート!$I$217</definedName>
    <definedName name="登録_建設コンサルタント_日">入力シート!$L$211</definedName>
    <definedName name="登録_建設コンサルタント_番号">入力シート!$I$211</definedName>
    <definedName name="登録_建築士事務所_日">入力シート!$L$210</definedName>
    <definedName name="登録_建築士事務所_番号">入力シート!$I$210</definedName>
    <definedName name="登録_司法書士_日">入力シート!$L$216</definedName>
    <definedName name="登録_司法書士_番号">入力シート!$I$216</definedName>
    <definedName name="登録_測量業者_日">入力シート!$L$209</definedName>
    <definedName name="登録_測量業者_番号">入力シート!$I$209</definedName>
    <definedName name="登録_地質調査業者_日">入力シート!$L$212</definedName>
    <definedName name="登録_地質調査業者_番号">入力シート!$I$212</definedName>
    <definedName name="登録_土地家屋調査士_日">入力シート!$L$215</definedName>
    <definedName name="登録_土地家屋調査士_番号">入力シート!$I$215</definedName>
    <definedName name="登録_不動産鑑定業者_日">入力シート!$L$214</definedName>
    <definedName name="登録_不動産鑑定業者_番号">入力シート!$I$214</definedName>
    <definedName name="登録_補償コンサルタント_日">入力シート!$L$213</definedName>
    <definedName name="登録_補償コンサルタント_番号">入力シート!$I$213</definedName>
    <definedName name="本社Emailアドレス">入力シート!$I$46</definedName>
    <definedName name="本社FAX">入力シート!$I$44</definedName>
    <definedName name="本社TEL">入力シート!$I$42</definedName>
    <definedName name="本社所在地">入力シート!$I$30</definedName>
    <definedName name="本社所在地区分">入力シート!$I$26</definedName>
    <definedName name="本社代表者氏名">入力シート!$I$40</definedName>
    <definedName name="本社代表者氏名カナ">入力シート!$I$38</definedName>
    <definedName name="本社代表者職名">入力シート!$I$36</definedName>
    <definedName name="本社名称">入力シート!$I$34</definedName>
    <definedName name="本社名称カナ">入力シート!$I$32</definedName>
    <definedName name="本社郵便">入力シート!$I$28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16" i="7" l="1"/>
  <c r="A234" i="7" l="1"/>
  <c r="A226" i="7"/>
  <c r="A215" i="7"/>
  <c r="A214" i="7"/>
  <c r="A213" i="7"/>
  <c r="A212" i="7"/>
  <c r="A211" i="7"/>
  <c r="A210" i="7"/>
  <c r="A209" i="7"/>
  <c r="A288" i="7"/>
  <c r="A279" i="7"/>
  <c r="A277" i="7"/>
  <c r="A275" i="7"/>
  <c r="A274" i="7"/>
  <c r="A273" i="7"/>
  <c r="A272" i="7"/>
  <c r="A271" i="7"/>
  <c r="A270" i="7"/>
  <c r="A269" i="7"/>
  <c r="A268" i="7"/>
  <c r="A267" i="7"/>
  <c r="A266" i="7"/>
  <c r="A265" i="7"/>
  <c r="A198" i="7"/>
  <c r="A197" i="7"/>
  <c r="A196" i="7"/>
  <c r="A195" i="7"/>
  <c r="A194" i="7"/>
  <c r="A193" i="7"/>
  <c r="A192" i="7"/>
  <c r="A191" i="7"/>
  <c r="A190" i="7"/>
  <c r="A189" i="7"/>
  <c r="A188" i="7"/>
  <c r="A187" i="7"/>
  <c r="A186" i="7"/>
  <c r="A185" i="7"/>
  <c r="A184" i="7"/>
  <c r="A183" i="7"/>
  <c r="A182" i="7"/>
  <c r="A181" i="7"/>
  <c r="A180" i="7"/>
  <c r="A179" i="7"/>
  <c r="A178" i="7"/>
  <c r="A170" i="7"/>
  <c r="A169" i="7"/>
  <c r="A168" i="7"/>
  <c r="A167" i="7"/>
  <c r="A166" i="7"/>
  <c r="A165" i="7"/>
  <c r="A132" i="7"/>
  <c r="A130" i="7"/>
  <c r="A124" i="7"/>
  <c r="A122" i="7"/>
  <c r="A112" i="7"/>
  <c r="A110" i="7"/>
  <c r="A106" i="7"/>
  <c r="A104" i="7"/>
  <c r="A92" i="7"/>
  <c r="A90" i="7"/>
  <c r="A86" i="7"/>
  <c r="A73" i="7"/>
  <c r="A71" i="7"/>
  <c r="A67" i="7"/>
  <c r="A65" i="7"/>
  <c r="A63" i="7"/>
  <c r="A61" i="7"/>
  <c r="A59" i="7"/>
  <c r="A57" i="7"/>
  <c r="A48" i="7"/>
  <c r="A42" i="7"/>
  <c r="A40" i="7"/>
  <c r="A36" i="7"/>
  <c r="A34" i="7"/>
  <c r="A32" i="7"/>
  <c r="A30" i="7"/>
  <c r="A28" i="7"/>
  <c r="A26" i="7"/>
  <c r="A18" i="7"/>
  <c r="A16" i="7"/>
  <c r="A14" i="7"/>
  <c r="A12" i="7"/>
  <c r="A11" i="7"/>
  <c r="A3" i="7"/>
  <c r="A2" i="7"/>
  <c r="A1" i="7"/>
  <c r="E202" i="7" l="1"/>
  <c r="C1" i="7" l="1"/>
  <c r="E201" i="7" l="1"/>
  <c r="C3" i="7" l="1"/>
  <c r="R153" i="7" l="1"/>
  <c r="I153" i="7"/>
  <c r="N153" i="7" l="1"/>
  <c r="D1" i="5" l="1"/>
  <c r="D2" i="5" s="1"/>
  <c r="C1" i="5" s="1"/>
  <c r="A5" i="5" l="1"/>
  <c r="A2" i="5"/>
</calcChain>
</file>

<file path=xl/sharedStrings.xml><?xml version="1.0" encoding="utf-8"?>
<sst xmlns="http://schemas.openxmlformats.org/spreadsheetml/2006/main" count="335" uniqueCount="252">
  <si>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</si>
  <si>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</si>
  <si>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</si>
  <si>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</si>
  <si>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</si>
  <si>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</si>
  <si>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</si>
  <si>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</si>
  <si>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</si>
  <si>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営業所名称カナ</t>
    <rPh sb="0" eb="3">
      <t>エイギョウショ</t>
    </rPh>
    <rPh sb="3" eb="5">
      <t>メイショウ</t>
    </rPh>
    <phoneticPr fontId="6"/>
  </si>
  <si>
    <t>営業所名称</t>
    <rPh sb="0" eb="3">
      <t>エイギョウショ</t>
    </rPh>
    <rPh sb="3" eb="5">
      <t>メイショウ</t>
    </rPh>
    <phoneticPr fontId="6"/>
  </si>
  <si>
    <t>申請代理人氏名カナ</t>
    <rPh sb="0" eb="2">
      <t>シンセイ</t>
    </rPh>
    <rPh sb="2" eb="5">
      <t>ダイリニン</t>
    </rPh>
    <rPh sb="5" eb="7">
      <t>シメイ</t>
    </rPh>
    <phoneticPr fontId="6"/>
  </si>
  <si>
    <t>申請代理人氏名</t>
    <rPh sb="0" eb="2">
      <t>シンセイ</t>
    </rPh>
    <rPh sb="2" eb="5">
      <t>ダイリニン</t>
    </rPh>
    <rPh sb="5" eb="7">
      <t>シメイ</t>
    </rPh>
    <phoneticPr fontId="6"/>
  </si>
  <si>
    <t>営業年数</t>
    <rPh sb="0" eb="2">
      <t>エイギョウ</t>
    </rPh>
    <rPh sb="2" eb="4">
      <t>ネンスウ</t>
    </rPh>
    <phoneticPr fontId="6"/>
  </si>
  <si>
    <t>P地区区分</t>
    <rPh sb="1" eb="3">
      <t>チク</t>
    </rPh>
    <rPh sb="3" eb="5">
      <t>クブン</t>
    </rPh>
    <phoneticPr fontId="6"/>
  </si>
  <si>
    <t>国土交通大臣</t>
    <rPh sb="0" eb="2">
      <t>コクド</t>
    </rPh>
    <rPh sb="2" eb="4">
      <t>コウツウ</t>
    </rPh>
    <rPh sb="4" eb="6">
      <t>ダイジン</t>
    </rPh>
    <phoneticPr fontId="5"/>
  </si>
  <si>
    <t>北海道知事</t>
    <phoneticPr fontId="5"/>
  </si>
  <si>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</si>
  <si>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</si>
  <si>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</si>
  <si>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</si>
  <si>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</si>
  <si>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</si>
  <si>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</si>
  <si>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</si>
  <si>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</si>
  <si>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</si>
  <si>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</si>
  <si>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phoneticPr fontId="5"/>
  </si>
  <si>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</si>
  <si>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</si>
  <si>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</si>
  <si>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</si>
  <si>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</si>
  <si>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</si>
  <si>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</si>
  <si>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</si>
  <si>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</si>
  <si>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</si>
  <si>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</si>
  <si>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</si>
  <si>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phoneticPr fontId="5"/>
  </si>
  <si>
    <t>大阪府知事</t>
    <phoneticPr fontId="5"/>
  </si>
  <si>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</si>
  <si>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</si>
  <si>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</si>
  <si>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</si>
  <si>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</si>
  <si>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</si>
  <si>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</si>
  <si>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</si>
  <si>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</si>
  <si>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</si>
  <si>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</si>
  <si>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</si>
  <si>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</si>
  <si>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</si>
  <si>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</si>
  <si>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</si>
  <si>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</si>
  <si>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</si>
  <si>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</si>
  <si>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</si>
  <si>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県内</t>
    <rPh sb="0" eb="2">
      <t>ケンナイ</t>
    </rPh>
    <phoneticPr fontId="6"/>
  </si>
  <si>
    <t>県外</t>
    <rPh sb="0" eb="2">
      <t>ケンガイ</t>
    </rPh>
    <phoneticPr fontId="6"/>
  </si>
  <si>
    <t>E-mailアドレス</t>
    <phoneticPr fontId="6"/>
  </si>
  <si>
    <t>番号</t>
    <rPh sb="0" eb="2">
      <t>バンゴウ</t>
    </rPh>
    <phoneticPr fontId="5"/>
  </si>
  <si>
    <t>氏名</t>
    <rPh sb="0" eb="2">
      <t>シメイ</t>
    </rPh>
    <phoneticPr fontId="5"/>
  </si>
  <si>
    <t>生年月日</t>
    <rPh sb="0" eb="2">
      <t>セイネン</t>
    </rPh>
    <rPh sb="2" eb="4">
      <t>ガッピ</t>
    </rPh>
    <phoneticPr fontId="5"/>
  </si>
  <si>
    <t>申請年月日</t>
    <rPh sb="0" eb="2">
      <t>シンセイ</t>
    </rPh>
    <rPh sb="2" eb="5">
      <t>ネンガッピ</t>
    </rPh>
    <phoneticPr fontId="16"/>
  </si>
  <si>
    <t>個人・法人区分</t>
    <rPh sb="0" eb="2">
      <t>コジン</t>
    </rPh>
    <rPh sb="3" eb="5">
      <t>ホウジン</t>
    </rPh>
    <rPh sb="5" eb="7">
      <t>クブン</t>
    </rPh>
    <phoneticPr fontId="16"/>
  </si>
  <si>
    <t>委任先 有・無</t>
    <rPh sb="0" eb="2">
      <t>イニン</t>
    </rPh>
    <rPh sb="2" eb="3">
      <t>サキ</t>
    </rPh>
    <rPh sb="4" eb="5">
      <t>アリ</t>
    </rPh>
    <rPh sb="6" eb="7">
      <t>ナシ</t>
    </rPh>
    <phoneticPr fontId="16"/>
  </si>
  <si>
    <t>申請代理人 有・無</t>
    <rPh sb="0" eb="2">
      <t>シンセイ</t>
    </rPh>
    <rPh sb="2" eb="5">
      <t>ダイリニン</t>
    </rPh>
    <rPh sb="6" eb="7">
      <t>アリ</t>
    </rPh>
    <rPh sb="8" eb="9">
      <t>ナシ</t>
    </rPh>
    <phoneticPr fontId="16"/>
  </si>
  <si>
    <t>課税免税届</t>
    <rPh sb="0" eb="2">
      <t>カゼイ</t>
    </rPh>
    <rPh sb="2" eb="4">
      <t>メンゼイ</t>
    </rPh>
    <rPh sb="4" eb="5">
      <t>トドケ</t>
    </rPh>
    <phoneticPr fontId="6"/>
  </si>
  <si>
    <t>リストから選択してください。</t>
    <rPh sb="5" eb="7">
      <t>センタク</t>
    </rPh>
    <phoneticPr fontId="5"/>
  </si>
  <si>
    <t>＊</t>
    <phoneticPr fontId="5"/>
  </si>
  <si>
    <t xml:space="preserve"> ＊</t>
    <phoneticPr fontId="5"/>
  </si>
  <si>
    <t>全角カタカナで入力してください。姓と名は１文字分空けてください。</t>
    <phoneticPr fontId="5"/>
  </si>
  <si>
    <t>半角の数字と記号で入力してください。</t>
    <phoneticPr fontId="5"/>
  </si>
  <si>
    <t>姓と名は１文字分空けてください。</t>
    <phoneticPr fontId="5"/>
  </si>
  <si>
    <t>測量</t>
    <rPh sb="0" eb="2">
      <t>ソクリョウ</t>
    </rPh>
    <phoneticPr fontId="6"/>
  </si>
  <si>
    <t>土木関係建設コンサルタント</t>
    <rPh sb="0" eb="2">
      <t>ドボク</t>
    </rPh>
    <rPh sb="2" eb="4">
      <t>カンケイ</t>
    </rPh>
    <rPh sb="4" eb="6">
      <t>ケンセツ</t>
    </rPh>
    <phoneticPr fontId="6"/>
  </si>
  <si>
    <t>地質調査</t>
    <rPh sb="0" eb="2">
      <t>チシツ</t>
    </rPh>
    <rPh sb="2" eb="4">
      <t>チョウサ</t>
    </rPh>
    <phoneticPr fontId="6"/>
  </si>
  <si>
    <t>補償コンサルタント</t>
    <rPh sb="0" eb="2">
      <t>ホショウ</t>
    </rPh>
    <phoneticPr fontId="6"/>
  </si>
  <si>
    <t>土木関係その他業務</t>
    <rPh sb="0" eb="2">
      <t>ドボク</t>
    </rPh>
    <rPh sb="2" eb="4">
      <t>カンケイ</t>
    </rPh>
    <rPh sb="6" eb="7">
      <t>タ</t>
    </rPh>
    <rPh sb="7" eb="9">
      <t>ギョウム</t>
    </rPh>
    <phoneticPr fontId="6"/>
  </si>
  <si>
    <t>業務区分</t>
    <rPh sb="0" eb="2">
      <t>ギョウム</t>
    </rPh>
    <rPh sb="2" eb="4">
      <t>クブン</t>
    </rPh>
    <phoneticPr fontId="5"/>
  </si>
  <si>
    <t>直前２年度分（千円）</t>
    <rPh sb="0" eb="2">
      <t>チョクゼン</t>
    </rPh>
    <rPh sb="3" eb="5">
      <t>ネンド</t>
    </rPh>
    <rPh sb="5" eb="6">
      <t>ブン</t>
    </rPh>
    <rPh sb="7" eb="9">
      <t>センエン</t>
    </rPh>
    <phoneticPr fontId="6"/>
  </si>
  <si>
    <t>直前１年度分（千円）</t>
    <rPh sb="0" eb="2">
      <t>チョクゼン</t>
    </rPh>
    <rPh sb="3" eb="5">
      <t>ネンド</t>
    </rPh>
    <rPh sb="5" eb="6">
      <t>ブン</t>
    </rPh>
    <rPh sb="7" eb="9">
      <t>センエン</t>
    </rPh>
    <phoneticPr fontId="5"/>
  </si>
  <si>
    <t>合計</t>
    <rPh sb="0" eb="2">
      <t>ゴウケイ</t>
    </rPh>
    <phoneticPr fontId="6"/>
  </si>
  <si>
    <t>その他（申請業務以外の分）</t>
    <rPh sb="2" eb="3">
      <t>タ</t>
    </rPh>
    <rPh sb="4" eb="6">
      <t>シンセイ</t>
    </rPh>
    <rPh sb="6" eb="8">
      <t>ギョウム</t>
    </rPh>
    <rPh sb="8" eb="10">
      <t>イガイ</t>
    </rPh>
    <rPh sb="11" eb="12">
      <t>ブン</t>
    </rPh>
    <phoneticPr fontId="6"/>
  </si>
  <si>
    <t>自己資本額</t>
    <rPh sb="0" eb="2">
      <t>ジコ</t>
    </rPh>
    <rPh sb="2" eb="4">
      <t>シホン</t>
    </rPh>
    <rPh sb="4" eb="5">
      <t>ガク</t>
    </rPh>
    <phoneticPr fontId="6"/>
  </si>
  <si>
    <t>創業</t>
    <rPh sb="0" eb="2">
      <t>ソウギョウ</t>
    </rPh>
    <phoneticPr fontId="6"/>
  </si>
  <si>
    <t>から</t>
    <phoneticPr fontId="5"/>
  </si>
  <si>
    <t>まで</t>
    <phoneticPr fontId="5"/>
  </si>
  <si>
    <t>衛生</t>
  </si>
  <si>
    <t>電気</t>
  </si>
  <si>
    <t>建築積算</t>
  </si>
  <si>
    <t>機械設備積算</t>
    <rPh sb="0" eb="2">
      <t>キカイ</t>
    </rPh>
    <rPh sb="2" eb="4">
      <t>セツビ</t>
    </rPh>
    <phoneticPr fontId="20"/>
  </si>
  <si>
    <t>電気設備積算</t>
    <rPh sb="2" eb="4">
      <t>セツビ</t>
    </rPh>
    <phoneticPr fontId="6"/>
  </si>
  <si>
    <t>調査</t>
  </si>
  <si>
    <t>電力土木</t>
  </si>
  <si>
    <t>道路</t>
  </si>
  <si>
    <t>鉄道</t>
  </si>
  <si>
    <t>下水道</t>
  </si>
  <si>
    <t>農業土木</t>
  </si>
  <si>
    <t>森林土木</t>
  </si>
  <si>
    <t>水産土木</t>
  </si>
  <si>
    <t>造園</t>
  </si>
  <si>
    <t>地質</t>
  </si>
  <si>
    <t>トンネル</t>
  </si>
  <si>
    <t>建設環境</t>
  </si>
  <si>
    <t>交通量調査</t>
  </si>
  <si>
    <t>経済調査</t>
  </si>
  <si>
    <t>宅地造成</t>
  </si>
  <si>
    <t>電算関係</t>
  </si>
  <si>
    <t>資料等整理</t>
  </si>
  <si>
    <t>施工管理</t>
  </si>
  <si>
    <t>機械</t>
    <phoneticPr fontId="6"/>
  </si>
  <si>
    <t>電気電子</t>
    <phoneticPr fontId="6"/>
  </si>
  <si>
    <t>計算</t>
    <phoneticPr fontId="6"/>
  </si>
  <si>
    <t>土地調査</t>
  </si>
  <si>
    <t>土地評価</t>
  </si>
  <si>
    <t>物件</t>
  </si>
  <si>
    <t>機械工作物</t>
  </si>
  <si>
    <t>営業補償・特殊補償</t>
    <rPh sb="2" eb="4">
      <t>ホショウ</t>
    </rPh>
    <phoneticPr fontId="6"/>
  </si>
  <si>
    <t>事業損失</t>
  </si>
  <si>
    <t>補償関連</t>
  </si>
  <si>
    <t>業務区分・部門</t>
    <rPh sb="0" eb="2">
      <t>ギョウム</t>
    </rPh>
    <rPh sb="2" eb="4">
      <t>クブン</t>
    </rPh>
    <rPh sb="5" eb="7">
      <t>ブモン</t>
    </rPh>
    <phoneticPr fontId="5"/>
  </si>
  <si>
    <t>暖冷房</t>
    <rPh sb="0" eb="1">
      <t>ダン</t>
    </rPh>
    <rPh sb="1" eb="3">
      <t>レイボウ</t>
    </rPh>
    <phoneticPr fontId="6"/>
  </si>
  <si>
    <t>河川・砂防・海岸・海洋</t>
    <rPh sb="9" eb="11">
      <t>カイヨウ</t>
    </rPh>
    <phoneticPr fontId="6"/>
  </si>
  <si>
    <t>港湾・空港</t>
    <phoneticPr fontId="5"/>
  </si>
  <si>
    <t>上水道・工業用水道</t>
    <rPh sb="8" eb="9">
      <t>ミチ</t>
    </rPh>
    <phoneticPr fontId="6"/>
  </si>
  <si>
    <t>廃棄</t>
    <phoneticPr fontId="5"/>
  </si>
  <si>
    <t>都市計画・地方計画</t>
    <rPh sb="2" eb="4">
      <t>ケイカク</t>
    </rPh>
    <phoneticPr fontId="6"/>
  </si>
  <si>
    <t>土質・基礎</t>
    <phoneticPr fontId="5"/>
  </si>
  <si>
    <t>鋼構造・コンクリート</t>
    <phoneticPr fontId="5"/>
  </si>
  <si>
    <t>施工計画・施工設備積算</t>
    <phoneticPr fontId="6"/>
  </si>
  <si>
    <t>申請</t>
    <rPh sb="0" eb="2">
      <t>シンセイ</t>
    </rPh>
    <phoneticPr fontId="5"/>
  </si>
  <si>
    <t>登録</t>
    <rPh sb="0" eb="2">
      <t>トウロク</t>
    </rPh>
    <phoneticPr fontId="5"/>
  </si>
  <si>
    <t>技術職員実数</t>
    <rPh sb="0" eb="2">
      <t>ギジュツ</t>
    </rPh>
    <rPh sb="2" eb="4">
      <t>ショクイン</t>
    </rPh>
    <rPh sb="4" eb="6">
      <t>ジッスウ</t>
    </rPh>
    <phoneticPr fontId="6"/>
  </si>
  <si>
    <t>休業又は転(廃)業の期間</t>
    <rPh sb="0" eb="2">
      <t>キュウギョウ</t>
    </rPh>
    <rPh sb="2" eb="3">
      <t>マタ</t>
    </rPh>
    <rPh sb="4" eb="5">
      <t>テン</t>
    </rPh>
    <rPh sb="6" eb="7">
      <t>ハイ</t>
    </rPh>
    <rPh sb="8" eb="9">
      <t>ギョウ</t>
    </rPh>
    <rPh sb="10" eb="12">
      <t>キカン</t>
    </rPh>
    <phoneticPr fontId="6"/>
  </si>
  <si>
    <t>年</t>
    <rPh sb="0" eb="1">
      <t>ネン</t>
    </rPh>
    <phoneticPr fontId="5"/>
  </si>
  <si>
    <t>この申請書内容の全てを説明できる方を入力してください。</t>
    <rPh sb="18" eb="20">
      <t>ニュウリョク</t>
    </rPh>
    <phoneticPr fontId="5"/>
  </si>
  <si>
    <t>部署がない業者は、法人の場合は「本社」又は「本店」と入力し、
個人の場合は「本店」と入力してください。</t>
    <rPh sb="0" eb="2">
      <t>ブショ</t>
    </rPh>
    <rPh sb="5" eb="7">
      <t>ギョウシャ</t>
    </rPh>
    <rPh sb="9" eb="11">
      <t>ホウジン</t>
    </rPh>
    <rPh sb="12" eb="14">
      <t>バアイ</t>
    </rPh>
    <rPh sb="16" eb="18">
      <t>ホンシャ</t>
    </rPh>
    <rPh sb="19" eb="20">
      <t>マタ</t>
    </rPh>
    <rPh sb="22" eb="24">
      <t>ホンテン</t>
    </rPh>
    <rPh sb="26" eb="28">
      <t>ニュウリョク</t>
    </rPh>
    <rPh sb="31" eb="33">
      <t>コジン</t>
    </rPh>
    <rPh sb="34" eb="36">
      <t>バアイ</t>
    </rPh>
    <rPh sb="38" eb="40">
      <t>ホンテン</t>
    </rPh>
    <rPh sb="42" eb="44">
      <t>ニュウリョク</t>
    </rPh>
    <phoneticPr fontId="5"/>
  </si>
  <si>
    <t>保有していない場合は、入力する必要はありません。</t>
    <rPh sb="0" eb="2">
      <t>ホユウ</t>
    </rPh>
    <rPh sb="7" eb="9">
      <t>バアイ</t>
    </rPh>
    <rPh sb="11" eb="13">
      <t>ニュウリョク</t>
    </rPh>
    <rPh sb="15" eb="17">
      <t>ヒツヨウ</t>
    </rPh>
    <phoneticPr fontId="5"/>
  </si>
  <si>
    <t>担当者氏名</t>
    <rPh sb="0" eb="3">
      <t>タントウシャ</t>
    </rPh>
    <rPh sb="3" eb="5">
      <t>シメイ</t>
    </rPh>
    <phoneticPr fontId="6"/>
  </si>
  <si>
    <t>担当者氏名カナ</t>
    <rPh sb="0" eb="3">
      <t>タントウシャ</t>
    </rPh>
    <rPh sb="3" eb="5">
      <t>シメイ</t>
    </rPh>
    <phoneticPr fontId="6"/>
  </si>
  <si>
    <t>千円</t>
    <rPh sb="0" eb="2">
      <t>センエン</t>
    </rPh>
    <phoneticPr fontId="5"/>
  </si>
  <si>
    <t>直前２年度分の業務期間</t>
    <rPh sb="0" eb="2">
      <t>チョクゼン</t>
    </rPh>
    <rPh sb="3" eb="5">
      <t>ネンド</t>
    </rPh>
    <rPh sb="5" eb="6">
      <t>ブン</t>
    </rPh>
    <rPh sb="7" eb="9">
      <t>ギョウム</t>
    </rPh>
    <rPh sb="9" eb="11">
      <t>キカン</t>
    </rPh>
    <phoneticPr fontId="6"/>
  </si>
  <si>
    <t>直前１年度分の業務期間</t>
    <rPh sb="0" eb="2">
      <t>チョクゼン</t>
    </rPh>
    <rPh sb="3" eb="5">
      <t>ネンド</t>
    </rPh>
    <rPh sb="5" eb="6">
      <t>ブン</t>
    </rPh>
    <rPh sb="7" eb="9">
      <t>ギョウム</t>
    </rPh>
    <rPh sb="9" eb="11">
      <t>キカン</t>
    </rPh>
    <phoneticPr fontId="6"/>
  </si>
  <si>
    <t>直前2か年の平均実績高（千円）</t>
    <rPh sb="0" eb="2">
      <t>チョクゼン</t>
    </rPh>
    <rPh sb="4" eb="5">
      <t>ネン</t>
    </rPh>
    <rPh sb="6" eb="8">
      <t>ヘイキン</t>
    </rPh>
    <rPh sb="8" eb="10">
      <t>ジッセキ</t>
    </rPh>
    <rPh sb="10" eb="11">
      <t>ダカ</t>
    </rPh>
    <rPh sb="12" eb="14">
      <t>センエン</t>
    </rPh>
    <phoneticPr fontId="5"/>
  </si>
  <si>
    <t>人</t>
    <rPh sb="0" eb="1">
      <t>ニン</t>
    </rPh>
    <phoneticPr fontId="5"/>
  </si>
  <si>
    <t>代表者役職</t>
    <rPh sb="0" eb="3">
      <t>ダイヒョウシャ</t>
    </rPh>
    <rPh sb="3" eb="5">
      <t>ヤクショク</t>
    </rPh>
    <phoneticPr fontId="6"/>
  </si>
  <si>
    <t>受任者役職</t>
    <rPh sb="0" eb="2">
      <t>ジュニン</t>
    </rPh>
    <rPh sb="2" eb="3">
      <t>シャ</t>
    </rPh>
    <rPh sb="3" eb="5">
      <t>ヤクショク</t>
    </rPh>
    <phoneticPr fontId="6"/>
  </si>
  <si>
    <t>受任者氏名カナ</t>
    <rPh sb="0" eb="2">
      <t>ジュニン</t>
    </rPh>
    <rPh sb="2" eb="3">
      <t>シャ</t>
    </rPh>
    <rPh sb="3" eb="5">
      <t>シメイ</t>
    </rPh>
    <phoneticPr fontId="6"/>
  </si>
  <si>
    <t>受任者氏名</t>
    <rPh sb="0" eb="2">
      <t>ジュニン</t>
    </rPh>
    <rPh sb="2" eb="3">
      <t>シャ</t>
    </rPh>
    <rPh sb="3" eb="5">
      <t>シメイ</t>
    </rPh>
    <phoneticPr fontId="6"/>
  </si>
  <si>
    <t>フリガナ(姓のみ)</t>
    <rPh sb="5" eb="6">
      <t>セイ</t>
    </rPh>
    <phoneticPr fontId="5"/>
  </si>
  <si>
    <t>＊</t>
    <phoneticPr fontId="5"/>
  </si>
  <si>
    <t>所在地区分</t>
    <rPh sb="0" eb="3">
      <t>ショザイチ</t>
    </rPh>
    <rPh sb="3" eb="5">
      <t>クブン</t>
    </rPh>
    <phoneticPr fontId="6"/>
  </si>
  <si>
    <t>A.基本情報</t>
    <rPh sb="2" eb="4">
      <t>キホン</t>
    </rPh>
    <rPh sb="4" eb="6">
      <t>ジョウホウ</t>
    </rPh>
    <phoneticPr fontId="5"/>
  </si>
  <si>
    <t>B.本社情報</t>
    <rPh sb="2" eb="4">
      <t>ホンシャ</t>
    </rPh>
    <rPh sb="4" eb="6">
      <t>ジョウホウ</t>
    </rPh>
    <phoneticPr fontId="5"/>
  </si>
  <si>
    <t>C.営業所情報</t>
    <rPh sb="2" eb="5">
      <t>エイギョウショ</t>
    </rPh>
    <rPh sb="5" eb="7">
      <t>ジョウホウ</t>
    </rPh>
    <phoneticPr fontId="5"/>
  </si>
  <si>
    <t>D.担当者情報</t>
    <rPh sb="2" eb="5">
      <t>タントウシャ</t>
    </rPh>
    <rPh sb="5" eb="7">
      <t>ジョウホウ</t>
    </rPh>
    <phoneticPr fontId="5"/>
  </si>
  <si>
    <t>E.申請代理人情報</t>
    <rPh sb="2" eb="4">
      <t>シンセイ</t>
    </rPh>
    <rPh sb="4" eb="7">
      <t>ダイリニン</t>
    </rPh>
    <rPh sb="7" eb="9">
      <t>ジョウホウ</t>
    </rPh>
    <phoneticPr fontId="5"/>
  </si>
  <si>
    <t>G.測量等実績高</t>
    <rPh sb="2" eb="4">
      <t>ソクリョウ</t>
    </rPh>
    <rPh sb="4" eb="5">
      <t>トウ</t>
    </rPh>
    <rPh sb="5" eb="7">
      <t>ジッセキ</t>
    </rPh>
    <rPh sb="7" eb="8">
      <t>ダカ</t>
    </rPh>
    <phoneticPr fontId="5"/>
  </si>
  <si>
    <t>「-（ハイフン）」を使わず7桁の数字のみで入力してください。【例】1000001</t>
    <rPh sb="10" eb="11">
      <t>ツカ</t>
    </rPh>
    <rPh sb="31" eb="32">
      <t>レイ</t>
    </rPh>
    <phoneticPr fontId="5"/>
  </si>
  <si>
    <t>法人種別を除いて全角カタカナで入力してください。【例】スズキグミ</t>
    <phoneticPr fontId="5"/>
  </si>
  <si>
    <t>法人種別は次の略号で入力してください。（個人企業は略号の入力はなし）【例】（株）鈴木組
（株）：株式会社　　（有）：有限会社　（資）：合資会社　　（名）：合名会社
（同）：協同組合　　（業）：協業組合　（企）：企業組合　　（財）：財団法人</t>
    <rPh sb="2" eb="4">
      <t>シュベツ</t>
    </rPh>
    <rPh sb="10" eb="12">
      <t>ニュウリョク</t>
    </rPh>
    <phoneticPr fontId="5"/>
  </si>
  <si>
    <t>E-mailアドレス</t>
    <phoneticPr fontId="6"/>
  </si>
  <si>
    <t xml:space="preserve"> ＊</t>
    <phoneticPr fontId="5"/>
  </si>
  <si>
    <t xml:space="preserve"> ＊</t>
    <phoneticPr fontId="5"/>
  </si>
  <si>
    <t>E-mailアドレス</t>
    <phoneticPr fontId="6"/>
  </si>
  <si>
    <t xml:space="preserve"> ＊</t>
    <phoneticPr fontId="5"/>
  </si>
  <si>
    <t>「-（ハイフン）」を使わず7桁の数字のみで入力してください。【例】1000001</t>
    <phoneticPr fontId="5"/>
  </si>
  <si>
    <t>計量証明事業登録区分</t>
    <rPh sb="0" eb="2">
      <t>ケイリョウ</t>
    </rPh>
    <rPh sb="2" eb="4">
      <t>ショウメイ</t>
    </rPh>
    <rPh sb="4" eb="6">
      <t>ジギョウ</t>
    </rPh>
    <rPh sb="6" eb="8">
      <t>トウロク</t>
    </rPh>
    <rPh sb="8" eb="10">
      <t>クブン</t>
    </rPh>
    <phoneticPr fontId="6"/>
  </si>
  <si>
    <t>建築関係建設コンサルタント</t>
    <rPh sb="0" eb="2">
      <t>ケンチク</t>
    </rPh>
    <rPh sb="2" eb="4">
      <t>カンケイ</t>
    </rPh>
    <rPh sb="4" eb="6">
      <t>ケンセツ</t>
    </rPh>
    <phoneticPr fontId="6"/>
  </si>
  <si>
    <t>測量一般</t>
    <phoneticPr fontId="5"/>
  </si>
  <si>
    <t>地図の調整</t>
    <rPh sb="3" eb="5">
      <t>チョウセイ</t>
    </rPh>
    <phoneticPr fontId="6"/>
  </si>
  <si>
    <t>航空測量</t>
    <phoneticPr fontId="5"/>
  </si>
  <si>
    <t>不動産鑑定</t>
    <phoneticPr fontId="5"/>
  </si>
  <si>
    <t>登記手続等</t>
    <rPh sb="0" eb="2">
      <t>トウキ</t>
    </rPh>
    <rPh sb="2" eb="4">
      <t>テツヅ</t>
    </rPh>
    <rPh sb="4" eb="5">
      <t>トウ</t>
    </rPh>
    <phoneticPr fontId="20"/>
  </si>
  <si>
    <t>登録事業名</t>
    <phoneticPr fontId="5"/>
  </si>
  <si>
    <t>測量業者</t>
    <phoneticPr fontId="5"/>
  </si>
  <si>
    <t>建築士事務所</t>
    <phoneticPr fontId="5"/>
  </si>
  <si>
    <t>建設コンサルタント</t>
    <phoneticPr fontId="5"/>
  </si>
  <si>
    <t>地質調査業者</t>
    <phoneticPr fontId="5"/>
  </si>
  <si>
    <t>補償コンサルタント</t>
    <phoneticPr fontId="5"/>
  </si>
  <si>
    <t>不動産鑑定業者</t>
    <phoneticPr fontId="5"/>
  </si>
  <si>
    <t>土地家屋調査士</t>
    <phoneticPr fontId="5"/>
  </si>
  <si>
    <t>司法書士</t>
    <phoneticPr fontId="5"/>
  </si>
  <si>
    <t>計量証明事業者</t>
    <phoneticPr fontId="5"/>
  </si>
  <si>
    <t>（審査基準日の直近決算時)
貸借対照表　純資産の部「純資産合計」の額を入力してください。</t>
    <rPh sb="1" eb="3">
      <t>シンサ</t>
    </rPh>
    <rPh sb="3" eb="5">
      <t>キジュン</t>
    </rPh>
    <rPh sb="5" eb="6">
      <t>ビ</t>
    </rPh>
    <rPh sb="7" eb="9">
      <t>チョッキン</t>
    </rPh>
    <rPh sb="9" eb="11">
      <t>ケッサン</t>
    </rPh>
    <rPh sb="11" eb="12">
      <t>ジ</t>
    </rPh>
    <rPh sb="14" eb="16">
      <t>タイシャク</t>
    </rPh>
    <rPh sb="16" eb="19">
      <t>タイショウヒョウ</t>
    </rPh>
    <rPh sb="20" eb="23">
      <t>ジュンシサン</t>
    </rPh>
    <rPh sb="24" eb="25">
      <t>ブ</t>
    </rPh>
    <rPh sb="26" eb="27">
      <t>ジュン</t>
    </rPh>
    <rPh sb="27" eb="29">
      <t>シサン</t>
    </rPh>
    <rPh sb="29" eb="31">
      <t>ゴウケイ</t>
    </rPh>
    <rPh sb="33" eb="34">
      <t>ガク</t>
    </rPh>
    <rPh sb="35" eb="37">
      <t>ニュウリョク</t>
    </rPh>
    <phoneticPr fontId="5"/>
  </si>
  <si>
    <t>平成30年12月31日現在。【例】10
創業から申請日まで（組織変更、合併等による期間の通算可）。
１年未満の端数は切り捨ててください。１年に満たない場合は0を入力してください。</t>
    <rPh sb="0" eb="2">
      <t>ヘイセイ</t>
    </rPh>
    <rPh sb="4" eb="5">
      <t>ネン</t>
    </rPh>
    <rPh sb="7" eb="8">
      <t>ガツ</t>
    </rPh>
    <rPh sb="10" eb="11">
      <t>ニチ</t>
    </rPh>
    <rPh sb="11" eb="13">
      <t>ゲンザイ</t>
    </rPh>
    <rPh sb="80" eb="82">
      <t>ニュウリョク</t>
    </rPh>
    <phoneticPr fontId="5"/>
  </si>
  <si>
    <t>リストから選択してください。
平成29・30年度に申請されている方は「継続」、それ以外の方は「新規」を選択してください。</t>
    <rPh sb="5" eb="7">
      <t>センタク</t>
    </rPh>
    <rPh sb="51" eb="53">
      <t>センタク</t>
    </rPh>
    <phoneticPr fontId="5"/>
  </si>
  <si>
    <t>創業年を入力してください。 【例】平成15、嘉永元</t>
    <rPh sb="0" eb="2">
      <t>ソウギョウ</t>
    </rPh>
    <rPh sb="2" eb="3">
      <t>ネン</t>
    </rPh>
    <rPh sb="15" eb="16">
      <t>レイ</t>
    </rPh>
    <rPh sb="17" eb="19">
      <t>ヘイセイ</t>
    </rPh>
    <rPh sb="22" eb="24">
      <t>カエイ</t>
    </rPh>
    <rPh sb="24" eb="25">
      <t>ゲン</t>
    </rPh>
    <phoneticPr fontId="5"/>
  </si>
  <si>
    <t>都道府県から入力してください。丁目、番地等は「－（ハイフン）」で入力してください。</t>
    <rPh sb="15" eb="17">
      <t>チョウメ</t>
    </rPh>
    <rPh sb="18" eb="20">
      <t>バンチ</t>
    </rPh>
    <rPh sb="20" eb="21">
      <t>ラ</t>
    </rPh>
    <rPh sb="32" eb="34">
      <t>ニュウリョク</t>
    </rPh>
    <phoneticPr fontId="5"/>
  </si>
  <si>
    <t>正式名称で入力してください。個人の場合は「代表者」と入力してください。</t>
    <rPh sb="5" eb="7">
      <t>ニュウリョク</t>
    </rPh>
    <rPh sb="26" eb="28">
      <t>ニュウリョク</t>
    </rPh>
    <phoneticPr fontId="5"/>
  </si>
  <si>
    <t>全角カタカナで入力してください。
法人種別を除き、商号名称カナを入力したうえ、１文字空けてから支店・営業所のカナを入力してください。
【例】スズキグミ　コウチエイギョウショ</t>
    <rPh sb="32" eb="34">
      <t>ニュウリョク</t>
    </rPh>
    <rPh sb="57" eb="59">
      <t>ニュウリョク</t>
    </rPh>
    <phoneticPr fontId="5"/>
  </si>
  <si>
    <t>商号名称を入力したうえ、１文字空けてから支店・営業所を入力してください。
【例】（株）鈴木組　高知営業所</t>
    <rPh sb="5" eb="7">
      <t>ニュウリョク</t>
    </rPh>
    <rPh sb="27" eb="29">
      <t>ニュウリョク</t>
    </rPh>
    <rPh sb="47" eb="49">
      <t>コウチ</t>
    </rPh>
    <phoneticPr fontId="5"/>
  </si>
  <si>
    <t>正式名称で入力してください。</t>
    <rPh sb="5" eb="7">
      <t>ニュウリョク</t>
    </rPh>
    <phoneticPr fontId="5"/>
  </si>
  <si>
    <t>年月日を入力してください。【例】2018/4/1、H30/4/1</t>
    <rPh sb="0" eb="3">
      <t>ネンガッピ</t>
    </rPh>
    <rPh sb="4" eb="6">
      <t>ニュウリョク</t>
    </rPh>
    <rPh sb="14" eb="15">
      <t>レイ</t>
    </rPh>
    <phoneticPr fontId="5"/>
  </si>
  <si>
    <t>リストから選択してください。「有」を選択した場合は【C.営業所情報】を入力してください。</t>
    <rPh sb="18" eb="20">
      <t>センタク</t>
    </rPh>
    <phoneticPr fontId="5"/>
  </si>
  <si>
    <t>リストから選択してください。「有」を選択した場合は【E.申請代理人情報】を入力してください。</t>
    <rPh sb="18" eb="20">
      <t>センタク</t>
    </rPh>
    <rPh sb="28" eb="30">
      <t>シンセイ</t>
    </rPh>
    <rPh sb="30" eb="33">
      <t>ダイリニン</t>
    </rPh>
    <phoneticPr fontId="5"/>
  </si>
  <si>
    <t>半角の数字と記号で入力してください。FAXをお持ちの場合は、必ず入力してください。</t>
    <phoneticPr fontId="5"/>
  </si>
  <si>
    <t>都道府県から入力してください。丁目、番地等は「－（ハイフン）」で入力してください。</t>
    <rPh sb="32" eb="34">
      <t>ニュウリョク</t>
    </rPh>
    <phoneticPr fontId="5"/>
  </si>
  <si>
    <t>年月日を入力してください。【例】2018/4/1、H30/4/1
日付が不明な場合は、１日として入力してください。</t>
    <rPh sb="33" eb="35">
      <t>ヒヅケ</t>
    </rPh>
    <rPh sb="36" eb="38">
      <t>フメイ</t>
    </rPh>
    <rPh sb="39" eb="41">
      <t>バアイ</t>
    </rPh>
    <rPh sb="44" eb="45">
      <t>ニチ</t>
    </rPh>
    <rPh sb="48" eb="50">
      <t>ニュウリョク</t>
    </rPh>
    <phoneticPr fontId="5"/>
  </si>
  <si>
    <t>現組織への変更年月日</t>
    <rPh sb="0" eb="1">
      <t>ゲン</t>
    </rPh>
    <rPh sb="1" eb="3">
      <t>ソシキ</t>
    </rPh>
    <rPh sb="5" eb="7">
      <t>ヘンコウ</t>
    </rPh>
    <rPh sb="7" eb="10">
      <t>ネンガッピ</t>
    </rPh>
    <phoneticPr fontId="6"/>
  </si>
  <si>
    <t>審査基準日現在の技術職員の情報を入力してください。</t>
    <rPh sb="5" eb="7">
      <t>ゲンザイ</t>
    </rPh>
    <rPh sb="8" eb="10">
      <t>ギジュツ</t>
    </rPh>
    <rPh sb="10" eb="12">
      <t>ショクイン</t>
    </rPh>
    <rPh sb="13" eb="15">
      <t>ジョウホウ</t>
    </rPh>
    <phoneticPr fontId="5"/>
  </si>
  <si>
    <t>登録番号</t>
    <phoneticPr fontId="5"/>
  </si>
  <si>
    <r>
      <t xml:space="preserve">登録年月日
</t>
    </r>
    <r>
      <rPr>
        <sz val="9"/>
        <color theme="1"/>
        <rFont val="ＭＳ ゴシック"/>
        <family val="3"/>
        <charset val="128"/>
      </rPr>
      <t>【例】2018/4/1、H30/4/1</t>
    </r>
    <phoneticPr fontId="5"/>
  </si>
  <si>
    <t>*2</t>
    <phoneticPr fontId="5"/>
  </si>
  <si>
    <t>*1</t>
    <phoneticPr fontId="5"/>
  </si>
  <si>
    <t>支店・営業所等へ権限を委任する場合には、委任先の支店・営業所等にも登録が必要です。</t>
    <rPh sb="0" eb="2">
      <t>シテン</t>
    </rPh>
    <rPh sb="3" eb="6">
      <t>エイギョウショ</t>
    </rPh>
    <rPh sb="6" eb="7">
      <t>ナド</t>
    </rPh>
    <rPh sb="8" eb="10">
      <t>ケンゲン</t>
    </rPh>
    <rPh sb="11" eb="13">
      <t>イニン</t>
    </rPh>
    <rPh sb="15" eb="17">
      <t>バアイ</t>
    </rPh>
    <rPh sb="20" eb="22">
      <t>イニン</t>
    </rPh>
    <rPh sb="22" eb="23">
      <t>サキ</t>
    </rPh>
    <rPh sb="24" eb="26">
      <t>シテン</t>
    </rPh>
    <rPh sb="27" eb="30">
      <t>エイギョウショ</t>
    </rPh>
    <rPh sb="30" eb="31">
      <t>ナド</t>
    </rPh>
    <rPh sb="33" eb="35">
      <t>トウロク</t>
    </rPh>
    <rPh sb="36" eb="38">
      <t>ヒツヨウ</t>
    </rPh>
    <phoneticPr fontId="5"/>
  </si>
  <si>
    <t>*3</t>
    <phoneticPr fontId="5"/>
  </si>
  <si>
    <t>新規・継続区分</t>
    <rPh sb="0" eb="2">
      <t>シンキ</t>
    </rPh>
    <rPh sb="3" eb="5">
      <t>ケイゾク</t>
    </rPh>
    <rPh sb="5" eb="7">
      <t>クブン</t>
    </rPh>
    <phoneticPr fontId="16"/>
  </si>
  <si>
    <t>建築士事務所登録区分</t>
    <rPh sb="0" eb="3">
      <t>ケンチクシ</t>
    </rPh>
    <rPh sb="3" eb="5">
      <t>ジム</t>
    </rPh>
    <rPh sb="5" eb="6">
      <t>ショ</t>
    </rPh>
    <rPh sb="6" eb="8">
      <t>トウロク</t>
    </rPh>
    <rPh sb="8" eb="10">
      <t>クブン</t>
    </rPh>
    <phoneticPr fontId="5"/>
  </si>
  <si>
    <t>振動加速度レベル</t>
  </si>
  <si>
    <t>濃度</t>
    <rPh sb="0" eb="2">
      <t>ノウド</t>
    </rPh>
    <phoneticPr fontId="5"/>
  </si>
  <si>
    <t>音圧レベル</t>
  </si>
  <si>
    <t>登録を受けている事業</t>
    <rPh sb="0" eb="2">
      <t>トウロク</t>
    </rPh>
    <rPh sb="3" eb="4">
      <t>ウ</t>
    </rPh>
    <rPh sb="8" eb="10">
      <t>ジギョウ</t>
    </rPh>
    <phoneticPr fontId="5"/>
  </si>
  <si>
    <t>登録番号の「第」「号」は入力不要です。</t>
    <rPh sb="0" eb="2">
      <t>トウロク</t>
    </rPh>
    <rPh sb="2" eb="4">
      <t>バンゴウ</t>
    </rPh>
    <rPh sb="6" eb="7">
      <t>ダイ</t>
    </rPh>
    <rPh sb="9" eb="10">
      <t>ゴウ</t>
    </rPh>
    <rPh sb="12" eb="14">
      <t>ニュウリョク</t>
    </rPh>
    <rPh sb="14" eb="16">
      <t>フヨウ</t>
    </rPh>
    <phoneticPr fontId="5"/>
  </si>
  <si>
    <t>＊</t>
    <phoneticPr fontId="5"/>
  </si>
  <si>
    <t>リストから選択してください。</t>
    <rPh sb="5" eb="7">
      <t>センタク</t>
    </rPh>
    <phoneticPr fontId="5"/>
  </si>
  <si>
    <t>その他の具体的な業務内容</t>
    <rPh sb="2" eb="3">
      <t>タ</t>
    </rPh>
    <rPh sb="4" eb="7">
      <t>グタイテキ</t>
    </rPh>
    <rPh sb="8" eb="10">
      <t>ギョウム</t>
    </rPh>
    <rPh sb="10" eb="12">
      <t>ナイヨウ</t>
    </rPh>
    <phoneticPr fontId="5"/>
  </si>
  <si>
    <r>
      <t xml:space="preserve">測
量
</t>
    </r>
    <r>
      <rPr>
        <sz val="11"/>
        <color rgb="FFFF0000"/>
        <rFont val="ＭＳ ゴシック"/>
        <family val="3"/>
        <charset val="128"/>
      </rPr>
      <t>*1</t>
    </r>
    <rPh sb="0" eb="1">
      <t>ハカ</t>
    </rPh>
    <rPh sb="2" eb="3">
      <t>リョウ</t>
    </rPh>
    <phoneticPr fontId="6"/>
  </si>
  <si>
    <r>
      <t xml:space="preserve">建築一般 </t>
    </r>
    <r>
      <rPr>
        <sz val="11"/>
        <color rgb="FFFF0000"/>
        <rFont val="ＭＳ ゴシック"/>
        <family val="3"/>
        <charset val="128"/>
      </rPr>
      <t>*1</t>
    </r>
    <phoneticPr fontId="5"/>
  </si>
  <si>
    <r>
      <t xml:space="preserve">意匠 </t>
    </r>
    <r>
      <rPr>
        <sz val="11"/>
        <color rgb="FFFF0000"/>
        <rFont val="ＭＳ ゴシック"/>
        <family val="3"/>
        <charset val="128"/>
      </rPr>
      <t>*1</t>
    </r>
    <phoneticPr fontId="5"/>
  </si>
  <si>
    <r>
      <t xml:space="preserve">構造 </t>
    </r>
    <r>
      <rPr>
        <sz val="11"/>
        <color rgb="FFFF0000"/>
        <rFont val="ＭＳ ゴシック"/>
        <family val="3"/>
        <charset val="128"/>
      </rPr>
      <t>*1</t>
    </r>
    <phoneticPr fontId="5"/>
  </si>
  <si>
    <r>
      <t xml:space="preserve">地質調査業務 </t>
    </r>
    <r>
      <rPr>
        <sz val="11"/>
        <color rgb="FFFF0000"/>
        <rFont val="ＭＳ ゴシック"/>
        <family val="3"/>
        <charset val="128"/>
      </rPr>
      <t>*2</t>
    </r>
    <rPh sb="0" eb="2">
      <t>チシツ</t>
    </rPh>
    <rPh sb="2" eb="4">
      <t>チョウサ</t>
    </rPh>
    <rPh sb="4" eb="6">
      <t>ギョウム</t>
    </rPh>
    <phoneticPr fontId="4"/>
  </si>
  <si>
    <r>
      <t xml:space="preserve">補
償
コ
ン
サ
ル
タ
ン
ト
</t>
    </r>
    <r>
      <rPr>
        <sz val="11"/>
        <color rgb="FFFF0000"/>
        <rFont val="ＭＳ ゴシック"/>
        <family val="3"/>
        <charset val="128"/>
      </rPr>
      <t>*1</t>
    </r>
    <phoneticPr fontId="5"/>
  </si>
  <si>
    <r>
      <t xml:space="preserve">環境調査 </t>
    </r>
    <r>
      <rPr>
        <sz val="11"/>
        <color rgb="FFFF0000"/>
        <rFont val="ＭＳ ゴシック"/>
        <family val="3"/>
        <charset val="128"/>
      </rPr>
      <t>*2</t>
    </r>
    <phoneticPr fontId="5"/>
  </si>
  <si>
    <r>
      <t xml:space="preserve">水質等分析 </t>
    </r>
    <r>
      <rPr>
        <sz val="11"/>
        <color rgb="FFFF0000"/>
        <rFont val="ＭＳ ゴシック"/>
        <family val="3"/>
        <charset val="128"/>
      </rPr>
      <t>*2</t>
    </r>
    <rPh sb="0" eb="2">
      <t>スイシツ</t>
    </rPh>
    <rPh sb="2" eb="3">
      <t>トウ</t>
    </rPh>
    <rPh sb="3" eb="5">
      <t>ブンセキ</t>
    </rPh>
    <phoneticPr fontId="6"/>
  </si>
  <si>
    <r>
      <t xml:space="preserve">その他 </t>
    </r>
    <r>
      <rPr>
        <sz val="11"/>
        <color rgb="FFFF0000"/>
        <rFont val="ＭＳ ゴシック"/>
        <family val="3"/>
        <charset val="128"/>
      </rPr>
      <t>*3</t>
    </r>
    <rPh sb="2" eb="3">
      <t>タ</t>
    </rPh>
    <phoneticPr fontId="5"/>
  </si>
  <si>
    <r>
      <t xml:space="preserve">土
木
関
係
建
設
コ
ン
サ
ル
タ
ン
ト
</t>
    </r>
    <r>
      <rPr>
        <sz val="11"/>
        <color rgb="FFFF0000"/>
        <rFont val="ＭＳ ゴシック"/>
        <family val="3"/>
        <charset val="128"/>
      </rPr>
      <t>*1</t>
    </r>
    <rPh sb="0" eb="1">
      <t>ツチ</t>
    </rPh>
    <rPh sb="2" eb="3">
      <t>モク</t>
    </rPh>
    <rPh sb="4" eb="5">
      <t>セキ</t>
    </rPh>
    <rPh sb="6" eb="7">
      <t>ガカリ</t>
    </rPh>
    <rPh sb="8" eb="9">
      <t>タツル</t>
    </rPh>
    <rPh sb="10" eb="11">
      <t>セツ</t>
    </rPh>
    <phoneticPr fontId="5"/>
  </si>
  <si>
    <t>登録の有無</t>
    <rPh sb="0" eb="2">
      <t>トウロク</t>
    </rPh>
    <rPh sb="3" eb="5">
      <t>ウム</t>
    </rPh>
    <phoneticPr fontId="5"/>
  </si>
  <si>
    <t>事業区分</t>
    <rPh sb="0" eb="2">
      <t>ジギョウ</t>
    </rPh>
    <rPh sb="2" eb="4">
      <t>クブン</t>
    </rPh>
    <phoneticPr fontId="5"/>
  </si>
  <si>
    <t>背景色が水色、またはピンク色の項目を入力してください。ピンク色は必須項目です。
エクセルの計算方法は「自動」に設定してください。
行の追加、削除、シートの変更などはできません。</t>
    <rPh sb="0" eb="3">
      <t>ハイケイショク</t>
    </rPh>
    <rPh sb="4" eb="6">
      <t>ミズイロ</t>
    </rPh>
    <rPh sb="13" eb="14">
      <t>イロ</t>
    </rPh>
    <rPh sb="15" eb="17">
      <t>コウモク</t>
    </rPh>
    <rPh sb="18" eb="20">
      <t>ニュウリョク</t>
    </rPh>
    <rPh sb="30" eb="31">
      <t>イロ</t>
    </rPh>
    <rPh sb="32" eb="34">
      <t>ヒッス</t>
    </rPh>
    <rPh sb="34" eb="36">
      <t>コウモク</t>
    </rPh>
    <phoneticPr fontId="5"/>
  </si>
  <si>
    <t>金額は、特に記載のない限り千円未満切り捨て、消費税抜きで入力してください。</t>
    <rPh sb="0" eb="2">
      <t>キンガク</t>
    </rPh>
    <rPh sb="28" eb="30">
      <t>ニュウリョク</t>
    </rPh>
    <phoneticPr fontId="5"/>
  </si>
  <si>
    <t>半角の数字と記号で入力してください。【例】0000-00-0000</t>
  </si>
  <si>
    <t>リストから選択してください。
平成30年4月1日時点で、消費税課税事業者の場合は「課税」を、免税事業者の場合は「免税」を選択してください。</t>
    <rPh sb="5" eb="7">
      <t>センタク</t>
    </rPh>
    <phoneticPr fontId="5"/>
  </si>
  <si>
    <t>F.経営情報</t>
    <rPh sb="2" eb="4">
      <t>ケイエイ</t>
    </rPh>
    <rPh sb="4" eb="6">
      <t>ジョウホウ</t>
    </rPh>
    <phoneticPr fontId="5"/>
  </si>
  <si>
    <t>登録を受けている事業区分の登録の有無欄にリストから「○」を選択してください。</t>
    <rPh sb="0" eb="2">
      <t>トウロク</t>
    </rPh>
    <rPh sb="3" eb="4">
      <t>ウ</t>
    </rPh>
    <rPh sb="8" eb="10">
      <t>ジギョウ</t>
    </rPh>
    <rPh sb="10" eb="12">
      <t>クブン</t>
    </rPh>
    <rPh sb="13" eb="15">
      <t>トウロク</t>
    </rPh>
    <rPh sb="16" eb="18">
      <t>ウム</t>
    </rPh>
    <rPh sb="18" eb="19">
      <t>ラン</t>
    </rPh>
    <rPh sb="29" eb="31">
      <t>センタク</t>
    </rPh>
    <phoneticPr fontId="5"/>
  </si>
  <si>
    <t>総合補償</t>
    <rPh sb="0" eb="2">
      <t>ソウゴウ</t>
    </rPh>
    <rPh sb="2" eb="4">
      <t>ホショウ</t>
    </rPh>
    <phoneticPr fontId="5"/>
  </si>
  <si>
    <r>
      <rPr>
        <sz val="10"/>
        <color rgb="FFFF0000"/>
        <rFont val="ＭＳ ゴシック"/>
        <family val="3"/>
        <charset val="128"/>
      </rPr>
      <t>本社の所在地区分によって、申請にあたって法令等による営業の登録を受けている必要がある部門が異なります。ご注意ください。</t>
    </r>
    <r>
      <rPr>
        <b/>
        <sz val="10"/>
        <color rgb="FFFF0000"/>
        <rFont val="ＭＳ ゴシック"/>
        <family val="3"/>
        <charset val="128"/>
      </rPr>
      <t xml:space="preserve">
本社の所在地区分が黒潮町内、または高知県内の場合：(1)～(6)、(44)、(45)、(47)、(49)
本社の所在地区分が高知県外の場合：(1)～(6)、(14)～(45)、(47)、(49)</t>
    </r>
    <rPh sb="0" eb="2">
      <t>ホンシャ</t>
    </rPh>
    <rPh sb="3" eb="6">
      <t>ショザイチ</t>
    </rPh>
    <rPh sb="6" eb="8">
      <t>クブン</t>
    </rPh>
    <rPh sb="13" eb="15">
      <t>シンセイ</t>
    </rPh>
    <rPh sb="20" eb="22">
      <t>ホウレイ</t>
    </rPh>
    <rPh sb="22" eb="23">
      <t>トウ</t>
    </rPh>
    <rPh sb="26" eb="28">
      <t>エイギョウ</t>
    </rPh>
    <rPh sb="29" eb="31">
      <t>トウロク</t>
    </rPh>
    <rPh sb="32" eb="33">
      <t>ウ</t>
    </rPh>
    <rPh sb="37" eb="39">
      <t>ヒツヨウ</t>
    </rPh>
    <rPh sb="42" eb="44">
      <t>ブモン</t>
    </rPh>
    <rPh sb="45" eb="46">
      <t>コト</t>
    </rPh>
    <rPh sb="52" eb="54">
      <t>チュウイ</t>
    </rPh>
    <rPh sb="69" eb="71">
      <t>クロシオ</t>
    </rPh>
    <rPh sb="71" eb="73">
      <t>チョウナイ</t>
    </rPh>
    <rPh sb="77" eb="79">
      <t>コウチ</t>
    </rPh>
    <rPh sb="79" eb="81">
      <t>ケンナイ</t>
    </rPh>
    <rPh sb="82" eb="84">
      <t>バアイ</t>
    </rPh>
    <rPh sb="113" eb="115">
      <t>ホンシャ</t>
    </rPh>
    <rPh sb="116" eb="119">
      <t>ショザイチ</t>
    </rPh>
    <rPh sb="119" eb="121">
      <t>クブン</t>
    </rPh>
    <rPh sb="122" eb="124">
      <t>コウチ</t>
    </rPh>
    <rPh sb="124" eb="126">
      <t>ケンガイ</t>
    </rPh>
    <rPh sb="127" eb="129">
      <t>バアイ</t>
    </rPh>
    <phoneticPr fontId="5"/>
  </si>
  <si>
    <t>登録を受けている事業の登録番号及び登録年月日を入力してください。
記載されていない登録事業を入力する場合は、空欄に登録事業名から入力してください。</t>
    <rPh sb="0" eb="2">
      <t>トウロク</t>
    </rPh>
    <rPh sb="3" eb="4">
      <t>ウ</t>
    </rPh>
    <rPh sb="8" eb="10">
      <t>ジギョウ</t>
    </rPh>
    <rPh sb="11" eb="13">
      <t>トウロク</t>
    </rPh>
    <rPh sb="13" eb="15">
      <t>バンゴウ</t>
    </rPh>
    <rPh sb="15" eb="16">
      <t>オヨ</t>
    </rPh>
    <rPh sb="17" eb="19">
      <t>トウロク</t>
    </rPh>
    <rPh sb="19" eb="22">
      <t>ネンガッピ</t>
    </rPh>
    <rPh sb="23" eb="25">
      <t>ニュウリョク</t>
    </rPh>
    <rPh sb="33" eb="35">
      <t>キサイ</t>
    </rPh>
    <rPh sb="41" eb="43">
      <t>トウロク</t>
    </rPh>
    <rPh sb="43" eb="45">
      <t>ジギョウ</t>
    </rPh>
    <rPh sb="46" eb="48">
      <t>ニュウリョク</t>
    </rPh>
    <rPh sb="50" eb="52">
      <t>バアイ</t>
    </rPh>
    <rPh sb="54" eb="56">
      <t>クウラン</t>
    </rPh>
    <rPh sb="57" eb="59">
      <t>トウロク</t>
    </rPh>
    <rPh sb="59" eb="61">
      <t>ジギョウ</t>
    </rPh>
    <rPh sb="61" eb="62">
      <t>メイ</t>
    </rPh>
    <rPh sb="64" eb="66">
      <t>ニュウリョク</t>
    </rPh>
    <phoneticPr fontId="5"/>
  </si>
  <si>
    <t>H.業務情報</t>
    <rPh sb="2" eb="4">
      <t>ギョウム</t>
    </rPh>
    <rPh sb="4" eb="6">
      <t>ジョウホウ</t>
    </rPh>
    <phoneticPr fontId="5"/>
  </si>
  <si>
    <t>有資格区分コード（6つまで）</t>
    <rPh sb="0" eb="1">
      <t>ユウ</t>
    </rPh>
    <rPh sb="1" eb="3">
      <t>シカク</t>
    </rPh>
    <rPh sb="3" eb="5">
      <t>クブン</t>
    </rPh>
    <phoneticPr fontId="5"/>
  </si>
  <si>
    <t>審査基準日現在で、管理部門、営業部門などを除き、コンサルタント業務にたずさわる技術職員（無資格者含）の人数を入力してください。</t>
    <phoneticPr fontId="5"/>
  </si>
  <si>
    <t>技術職員名簿</t>
    <phoneticPr fontId="5"/>
  </si>
  <si>
    <t>申請する業種ごとの実績高を入力してください。
①コンサルタント業務のみの実績とし、建設業等兼業部分の実績は除きます。
②審査基準日の直前１年度及び２年度の完成業務高について入力してください。
③「直前２か年の平均実績高」は、２年度の合計額を２で除した額（千円未満四捨五入）を入力してください。 
④「土木関係」の実績高には、土木関係のその他の業務の実績高も含めてください。
　「その他」の実績高には申請業務以外の分を入力してください。</t>
    <phoneticPr fontId="5"/>
  </si>
  <si>
    <t>有資格区分コードは、高知県が提示する別表３により該当する資格のコードを記入して下さい。</t>
    <rPh sb="0" eb="1">
      <t>ユウ</t>
    </rPh>
    <rPh sb="1" eb="3">
      <t>シカク</t>
    </rPh>
    <rPh sb="3" eb="5">
      <t>クブン</t>
    </rPh>
    <rPh sb="10" eb="13">
      <t>コウチケン</t>
    </rPh>
    <rPh sb="14" eb="16">
      <t>テイジ</t>
    </rPh>
    <rPh sb="18" eb="20">
      <t>ベッピョウ</t>
    </rPh>
    <rPh sb="24" eb="26">
      <t>ガイトウ</t>
    </rPh>
    <rPh sb="28" eb="30">
      <t>シカク</t>
    </rPh>
    <rPh sb="35" eb="37">
      <t>キニュウ</t>
    </rPh>
    <rPh sb="39" eb="40">
      <t>クダ</t>
    </rPh>
    <phoneticPr fontId="5"/>
  </si>
  <si>
    <t>申請する業務の申請、登録欄にリストから「○」を選択してください。
登録欄に「○」を選択した場合は、その登録事業の登録番号、登録年月日を入力してください。「(45)登記手続等」は「(63)土地家屋調査士」か「(64)司法書士」のいずれかの入力が必要となります。</t>
    <rPh sb="0" eb="2">
      <t>シンセイ</t>
    </rPh>
    <rPh sb="4" eb="6">
      <t>ギョウム</t>
    </rPh>
    <rPh sb="7" eb="9">
      <t>シンセイ</t>
    </rPh>
    <rPh sb="10" eb="12">
      <t>トウロク</t>
    </rPh>
    <rPh sb="12" eb="13">
      <t>ラン</t>
    </rPh>
    <rPh sb="23" eb="25">
      <t>センタク</t>
    </rPh>
    <rPh sb="33" eb="35">
      <t>トウロク</t>
    </rPh>
    <rPh sb="35" eb="36">
      <t>ラン</t>
    </rPh>
    <rPh sb="41" eb="43">
      <t>センタク</t>
    </rPh>
    <rPh sb="45" eb="47">
      <t>バアイ</t>
    </rPh>
    <rPh sb="51" eb="53">
      <t>トウロク</t>
    </rPh>
    <rPh sb="53" eb="55">
      <t>ジギョウ</t>
    </rPh>
    <rPh sb="56" eb="58">
      <t>トウロク</t>
    </rPh>
    <rPh sb="58" eb="60">
      <t>バンゴウ</t>
    </rPh>
    <rPh sb="61" eb="63">
      <t>トウロク</t>
    </rPh>
    <rPh sb="63" eb="66">
      <t>ネンガッピ</t>
    </rPh>
    <rPh sb="67" eb="69">
      <t>ニュウリョク</t>
    </rPh>
    <rPh sb="81" eb="83">
      <t>トウキ</t>
    </rPh>
    <rPh sb="83" eb="85">
      <t>テツヅキ</t>
    </rPh>
    <rPh sb="85" eb="86">
      <t>トウ</t>
    </rPh>
    <rPh sb="93" eb="95">
      <t>トチ</t>
    </rPh>
    <rPh sb="95" eb="97">
      <t>カオク</t>
    </rPh>
    <rPh sb="97" eb="100">
      <t>チョウサシ</t>
    </rPh>
    <rPh sb="107" eb="111">
      <t>シホウショシ</t>
    </rPh>
    <rPh sb="118" eb="120">
      <t>ニュウリョク</t>
    </rPh>
    <rPh sb="121" eb="12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</si>
</sst>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ggge&quot;年&quot;m&quot;月&quot;d&quot;日&quot;"/>
    <numFmt numFmtId="177" formatCode="#,##0_ ;[Red]\-#,##0\ "/>
    <numFmt numFmtId="178" formatCode="&quot;Ver.&quot;yyyymmdd"/>
    <numFmt numFmtId="179" formatCode="ge&quot;年&quot;\ m&quot;月&quot;\ d&quot;日&quot;"/>
    <numFmt numFmtId="180" formatCode="\(#\)"/>
    <numFmt numFmtId="181" formatCode="000\-0000"/>
    <numFmt numFmtId="182" formatCode="#,##0_ "/>
  </numFmts>
  <fonts count="40">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9"/>
      <name val="ＭＳ Ｐゴシック"/>
      <family val="3"/>
      <charset val="128"/>
    </font>
    <font>
      <sz val="11"/>
      <name val="ＭＳ Ｐ明朝"/>
      <family val="1"/>
      <charset val="128"/>
    </font>
    <font>
      <sz val="9"/>
      <name val="ＭＳ Ｐ明朝"/>
      <family val="1"/>
      <charset val="128"/>
    </font>
    <font>
      <b/>
      <sz val="12"/>
      <color theme="1"/>
      <name val="ＭＳ Ｐゴシック"/>
      <family val="3"/>
      <charset val="128"/>
      <scheme val="minor"/>
    </font>
    <font>
      <sz val="11"/>
      <color rgb="FF9C0006"/>
      <name val="ＭＳ Ｐゴシック"/>
      <family val="2"/>
      <charset val="128"/>
      <scheme val="minor"/>
    </font>
    <font>
      <b/>
      <sz val="16"/>
      <name val="ＭＳ ゴシック"/>
      <family val="3"/>
      <charset val="128"/>
    </font>
    <font>
      <sz val="9"/>
      <name val="ＭＳ ゴシック"/>
      <family val="3"/>
      <charset val="128"/>
    </font>
    <font>
      <sz val="11"/>
      <name val="ＭＳ ゴシック"/>
      <family val="3"/>
      <charset val="128"/>
    </font>
    <font>
      <sz val="7"/>
      <name val="ＭＳ 明朝"/>
      <family val="1"/>
      <charset val="128"/>
    </font>
    <font>
      <b/>
      <sz val="11"/>
      <color theme="1"/>
      <name val="ＭＳ ゴシック"/>
      <family val="3"/>
      <charset val="128"/>
    </font>
    <font>
      <u/>
      <sz val="11"/>
      <color rgb="FF0070C0"/>
      <name val="ＭＳ ゴシック"/>
      <family val="3"/>
      <charset val="128"/>
    </font>
    <font>
      <sz val="10"/>
      <color rgb="FFFF0000"/>
      <name val="ＭＳ Ｐゴシック"/>
      <family val="3"/>
      <charset val="128"/>
      <scheme val="minor"/>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0"/>
      <color theme="1"/>
      <name val="ＭＳ ゴシック"/>
      <family val="3"/>
      <charset val="128"/>
    </font>
    <font>
      <sz val="12"/>
      <color theme="1"/>
      <name val="ＭＳ ゴシック"/>
      <family val="3"/>
      <charset val="128"/>
    </font>
    <font>
      <b/>
      <sz val="10"/>
      <color theme="1"/>
      <name val="ＭＳ ゴシック"/>
      <family val="3"/>
      <charset val="128"/>
    </font>
    <font>
      <sz val="10"/>
      <color rgb="FFFF0000"/>
      <name val="ＭＳ Ｐゴシック"/>
      <family val="3"/>
      <charset val="128"/>
    </font>
    <font>
      <sz val="10"/>
      <color rgb="FFFF0000"/>
      <name val="ＭＳ Ｐゴシック"/>
      <family val="2"/>
      <charset val="128"/>
      <scheme val="minor"/>
    </font>
    <font>
      <u/>
      <sz val="11"/>
      <color rgb="FFFF0000"/>
      <name val="ＭＳ ゴシック"/>
      <family val="3"/>
      <charset val="128"/>
    </font>
    <font>
      <b/>
      <sz val="10"/>
      <name val="ＭＳ Ｐ明朝"/>
      <family val="1"/>
      <charset val="128"/>
    </font>
    <font>
      <b/>
      <sz val="10"/>
      <name val="ＭＳ ゴシック"/>
      <family val="3"/>
      <charset val="128"/>
    </font>
    <font>
      <sz val="10"/>
      <name val="ＭＳ Ｐ明朝"/>
      <family val="1"/>
      <charset val="128"/>
    </font>
    <font>
      <sz val="10"/>
      <name val="ＭＳ ゴシック"/>
      <family val="3"/>
      <charset val="128"/>
    </font>
    <font>
      <b/>
      <sz val="10"/>
      <color rgb="FFFF0000"/>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rgb="FFCCEDFC"/>
        <bgColor indexed="64"/>
      </patternFill>
    </fill>
    <fill>
      <patternFill patternType="solid">
        <fgColor rgb="FFA6A6A6"/>
        <bgColor indexed="64"/>
      </patternFill>
    </fill>
  </fills>
  <borders count="78">
    <border>
      <left/>
      <right/>
      <top/>
      <bottom/>
      <diagonal/>
    </border>
    <border>
      <left style="hair">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auto="1"/>
      </left>
      <right style="hair">
        <color auto="1"/>
      </right>
      <top style="hair">
        <color auto="1"/>
      </top>
      <bottom style="thin">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thin">
        <color auto="1"/>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auto="1"/>
      </left>
      <right style="hair">
        <color auto="1"/>
      </right>
      <top style="hair">
        <color auto="1"/>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thin">
        <color auto="1"/>
      </bottom>
      <diagonal/>
    </border>
    <border>
      <left style="hair">
        <color auto="1"/>
      </left>
      <right style="thin">
        <color indexed="64"/>
      </right>
      <top style="thin">
        <color auto="1"/>
      </top>
      <bottom style="hair">
        <color auto="1"/>
      </bottom>
      <diagonal/>
    </border>
    <border>
      <left style="hair">
        <color auto="1"/>
      </left>
      <right style="thin">
        <color indexed="64"/>
      </right>
      <top style="hair">
        <color auto="1"/>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auto="1"/>
      </right>
      <top style="hair">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s>
  <cellStyleXfs count="1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364">
    <xf numFmtId="0" fontId="0" fillId="0" borderId="0" xfId="0">
      <alignment vertical="center"/>
    </xf>
    <xf numFmtId="0" fontId="4" fillId="0" borderId="0" xfId="3" applyFont="1" applyFill="1">
      <alignment vertical="center"/>
    </xf>
    <xf numFmtId="0" fontId="7" fillId="0" borderId="0" xfId="3">
      <alignment vertical="center"/>
    </xf>
    <xf numFmtId="0" fontId="7" fillId="0" borderId="0" xfId="3" applyFont="1">
      <alignment vertical="center"/>
    </xf>
    <xf numFmtId="0" fontId="12" fillId="0" borderId="0" xfId="4" applyFont="1">
      <alignment vertical="center"/>
    </xf>
    <xf numFmtId="0" fontId="4" fillId="0" borderId="0" xfId="3" applyNumberFormat="1" applyFont="1" applyFill="1" applyProtection="1">
      <alignment vertical="center"/>
    </xf>
    <xf numFmtId="0" fontId="7" fillId="2" borderId="0" xfId="3" applyFont="1" applyFill="1">
      <alignment vertical="center"/>
    </xf>
    <xf numFmtId="0" fontId="7" fillId="2" borderId="0" xfId="3" applyFill="1">
      <alignment vertical="center"/>
    </xf>
    <xf numFmtId="0" fontId="4" fillId="0" borderId="0" xfId="2" applyFont="1" applyFill="1" applyProtection="1">
      <alignment vertical="center"/>
    </xf>
    <xf numFmtId="0" fontId="13" fillId="0" borderId="0" xfId="0" applyFont="1" applyProtection="1">
      <alignment vertical="center"/>
    </xf>
    <xf numFmtId="0" fontId="14" fillId="0" borderId="0" xfId="0" applyFont="1" applyProtection="1">
      <alignment vertical="center"/>
    </xf>
    <xf numFmtId="0" fontId="4" fillId="0" borderId="0" xfId="7" applyFont="1" applyFill="1" applyProtection="1">
      <alignment vertical="center"/>
    </xf>
    <xf numFmtId="0" fontId="15" fillId="0" borderId="31" xfId="0" applyFont="1" applyFill="1" applyBorder="1" applyProtection="1">
      <alignment vertical="center"/>
    </xf>
    <xf numFmtId="180" fontId="3" fillId="0" borderId="31" xfId="0" applyNumberFormat="1" applyFont="1" applyFill="1" applyBorder="1" applyProtection="1">
      <alignment vertical="center"/>
    </xf>
    <xf numFmtId="180" fontId="3" fillId="0" borderId="0" xfId="0" applyNumberFormat="1" applyFont="1" applyFill="1" applyBorder="1" applyProtection="1">
      <alignment vertical="center"/>
    </xf>
    <xf numFmtId="0" fontId="3" fillId="0" borderId="34" xfId="0" applyFont="1" applyFill="1" applyBorder="1" applyProtection="1">
      <alignment vertical="center"/>
    </xf>
    <xf numFmtId="0" fontId="4" fillId="0" borderId="28" xfId="3" applyFont="1" applyFill="1" applyBorder="1" applyProtection="1">
      <alignment vertical="center"/>
    </xf>
    <xf numFmtId="0" fontId="4" fillId="0" borderId="24" xfId="3" applyFont="1" applyFill="1" applyBorder="1" applyProtection="1">
      <alignment vertical="center"/>
    </xf>
    <xf numFmtId="0" fontId="4" fillId="0" borderId="25" xfId="3" applyFont="1" applyFill="1" applyBorder="1" applyProtection="1">
      <alignment vertical="center"/>
    </xf>
    <xf numFmtId="0" fontId="4" fillId="0" borderId="0" xfId="2" applyNumberFormat="1" applyFont="1" applyFill="1" applyBorder="1" applyProtection="1">
      <alignment vertical="center"/>
    </xf>
    <xf numFmtId="0" fontId="4" fillId="0" borderId="0" xfId="2" applyFont="1" applyFill="1" applyBorder="1" applyProtection="1">
      <alignment vertical="center"/>
    </xf>
    <xf numFmtId="176" fontId="4" fillId="0" borderId="0" xfId="2" applyNumberFormat="1" applyFont="1" applyFill="1" applyBorder="1" applyAlignment="1" applyProtection="1">
      <alignment horizontal="center" vertical="center"/>
    </xf>
    <xf numFmtId="0" fontId="4" fillId="0" borderId="34" xfId="3" applyFont="1" applyFill="1" applyBorder="1" applyProtection="1">
      <alignment vertical="center"/>
    </xf>
    <xf numFmtId="0" fontId="17" fillId="0" borderId="0" xfId="0" applyFont="1" applyProtection="1">
      <alignment vertical="center"/>
    </xf>
    <xf numFmtId="0" fontId="18" fillId="0" borderId="0" xfId="0" applyFont="1" applyProtection="1">
      <alignment vertical="center"/>
    </xf>
    <xf numFmtId="0" fontId="4" fillId="0" borderId="0" xfId="3" applyFont="1" applyFill="1" applyProtection="1">
      <alignment vertical="center"/>
    </xf>
    <xf numFmtId="0" fontId="14" fillId="0" borderId="0" xfId="0" applyFont="1" applyFill="1" applyProtection="1">
      <alignment vertical="center"/>
    </xf>
    <xf numFmtId="178" fontId="4" fillId="0" borderId="0" xfId="2" applyNumberFormat="1" applyFont="1" applyFill="1" applyAlignment="1" applyProtection="1">
      <alignment vertical="top"/>
    </xf>
    <xf numFmtId="0" fontId="21" fillId="0" borderId="0" xfId="3" applyFont="1" applyFill="1" applyProtection="1">
      <alignment vertical="center"/>
    </xf>
    <xf numFmtId="0" fontId="22" fillId="0" borderId="0" xfId="1" applyFont="1" applyFill="1" applyAlignment="1" applyProtection="1">
      <alignment horizontal="center" vertical="center" shrinkToFit="1"/>
    </xf>
    <xf numFmtId="0" fontId="2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4" fillId="0" borderId="0" xfId="3" applyFont="1" applyFill="1" applyBorder="1" applyProtection="1">
      <alignment vertical="center"/>
    </xf>
    <xf numFmtId="0" fontId="26" fillId="0" borderId="31" xfId="0" applyFont="1" applyFill="1" applyBorder="1" applyProtection="1">
      <alignment vertical="center"/>
    </xf>
    <xf numFmtId="0" fontId="26" fillId="0" borderId="0" xfId="0" applyFont="1" applyFill="1" applyBorder="1" applyProtection="1">
      <alignment vertical="center"/>
    </xf>
    <xf numFmtId="0" fontId="4" fillId="0" borderId="27" xfId="0" applyFont="1" applyFill="1" applyBorder="1" applyProtection="1">
      <alignment vertical="center"/>
    </xf>
    <xf numFmtId="0" fontId="4" fillId="0" borderId="30" xfId="0" applyFont="1" applyFill="1" applyBorder="1" applyProtection="1">
      <alignment vertical="center"/>
    </xf>
    <xf numFmtId="180" fontId="4" fillId="0" borderId="31" xfId="0" applyNumberFormat="1" applyFont="1" applyFill="1" applyBorder="1" applyProtection="1">
      <alignment vertical="center"/>
    </xf>
    <xf numFmtId="180" fontId="4" fillId="0" borderId="0" xfId="0" applyNumberFormat="1" applyFont="1" applyFill="1" applyBorder="1" applyProtection="1">
      <alignment vertical="center"/>
    </xf>
    <xf numFmtId="0" fontId="4" fillId="0" borderId="34" xfId="0" applyFont="1" applyFill="1" applyBorder="1" applyProtection="1">
      <alignment vertical="center"/>
    </xf>
    <xf numFmtId="0" fontId="24" fillId="0" borderId="0" xfId="0" applyFont="1" applyFill="1" applyBorder="1" applyAlignment="1" applyProtection="1">
      <alignment horizontal="right" vertical="top"/>
    </xf>
    <xf numFmtId="0" fontId="4" fillId="0" borderId="31" xfId="0" applyFont="1" applyFill="1" applyBorder="1" applyProtection="1">
      <alignment vertical="center"/>
    </xf>
    <xf numFmtId="0" fontId="4" fillId="0" borderId="0" xfId="0" applyFont="1" applyFill="1" applyBorder="1" applyProtection="1">
      <alignment vertical="center"/>
    </xf>
    <xf numFmtId="0" fontId="24" fillId="0" borderId="0" xfId="0" applyFont="1" applyFill="1" applyBorder="1" applyAlignment="1" applyProtection="1">
      <alignment horizontal="right" vertical="top" wrapText="1"/>
    </xf>
    <xf numFmtId="0" fontId="25" fillId="0" borderId="34" xfId="0" applyFont="1" applyFill="1" applyBorder="1" applyAlignment="1" applyProtection="1">
      <alignment vertical="top" wrapText="1"/>
    </xf>
    <xf numFmtId="0" fontId="25" fillId="0" borderId="34" xfId="0" applyFont="1" applyFill="1" applyBorder="1" applyAlignment="1" applyProtection="1">
      <alignment vertical="top"/>
    </xf>
    <xf numFmtId="0" fontId="4" fillId="0" borderId="28" xfId="0" applyFont="1" applyFill="1" applyBorder="1" applyProtection="1">
      <alignment vertical="center"/>
    </xf>
    <xf numFmtId="0" fontId="4" fillId="0" borderId="24" xfId="0" applyFont="1" applyFill="1" applyBorder="1" applyProtection="1">
      <alignment vertical="center"/>
    </xf>
    <xf numFmtId="0" fontId="25" fillId="0" borderId="24" xfId="0" applyFont="1" applyFill="1" applyBorder="1" applyAlignment="1" applyProtection="1">
      <alignment vertical="top"/>
    </xf>
    <xf numFmtId="0" fontId="4" fillId="0" borderId="25" xfId="0" applyFont="1" applyFill="1" applyBorder="1" applyProtection="1">
      <alignment vertical="center"/>
    </xf>
    <xf numFmtId="0" fontId="25" fillId="0" borderId="0" xfId="0" applyFont="1" applyFill="1" applyBorder="1" applyAlignment="1" applyProtection="1">
      <alignment vertical="top"/>
    </xf>
    <xf numFmtId="0" fontId="28" fillId="0" borderId="31" xfId="0" applyFont="1" applyFill="1" applyBorder="1" applyProtection="1">
      <alignment vertical="center"/>
    </xf>
    <xf numFmtId="0" fontId="28" fillId="0" borderId="0" xfId="0" applyFont="1" applyFill="1" applyBorder="1" applyProtection="1">
      <alignment vertical="center"/>
    </xf>
    <xf numFmtId="49" fontId="24" fillId="0" borderId="0" xfId="0" applyNumberFormat="1" applyFont="1" applyFill="1" applyBorder="1" applyAlignment="1" applyProtection="1">
      <alignment horizontal="right" vertical="top"/>
    </xf>
    <xf numFmtId="181" fontId="24" fillId="0" borderId="0" xfId="0" applyNumberFormat="1" applyFont="1" applyFill="1" applyBorder="1" applyAlignment="1" applyProtection="1">
      <alignment horizontal="right" vertical="top"/>
    </xf>
    <xf numFmtId="177" fontId="24" fillId="0" borderId="0" xfId="0" applyNumberFormat="1" applyFont="1" applyFill="1" applyBorder="1" applyAlignment="1" applyProtection="1">
      <alignment horizontal="right" vertical="top"/>
    </xf>
    <xf numFmtId="0" fontId="4" fillId="0" borderId="0" xfId="0" applyFont="1" applyFill="1" applyBorder="1" applyAlignment="1" applyProtection="1">
      <alignment vertical="center"/>
    </xf>
    <xf numFmtId="176" fontId="24" fillId="0" borderId="0" xfId="0" applyNumberFormat="1" applyFont="1" applyFill="1" applyBorder="1" applyAlignment="1" applyProtection="1">
      <alignment horizontal="right" vertical="top"/>
    </xf>
    <xf numFmtId="182" fontId="24" fillId="0" borderId="0" xfId="0" applyNumberFormat="1" applyFont="1" applyFill="1" applyBorder="1" applyAlignment="1" applyProtection="1">
      <alignment horizontal="right" vertical="top"/>
    </xf>
    <xf numFmtId="180" fontId="4" fillId="0" borderId="20" xfId="0" applyNumberFormat="1" applyFont="1" applyFill="1" applyBorder="1" applyProtection="1">
      <alignment vertical="center"/>
    </xf>
    <xf numFmtId="180" fontId="4" fillId="0" borderId="19" xfId="0" applyNumberFormat="1" applyFont="1" applyFill="1" applyBorder="1" applyProtection="1">
      <alignment vertical="center"/>
    </xf>
    <xf numFmtId="180" fontId="4" fillId="0" borderId="38" xfId="0" applyNumberFormat="1" applyFont="1" applyFill="1" applyBorder="1" applyProtection="1">
      <alignment vertical="center"/>
    </xf>
    <xf numFmtId="180" fontId="4" fillId="0" borderId="43" xfId="0" applyNumberFormat="1" applyFont="1" applyFill="1" applyBorder="1" applyProtection="1">
      <alignment vertical="center"/>
    </xf>
    <xf numFmtId="0" fontId="28" fillId="0" borderId="33" xfId="0" applyFont="1" applyFill="1" applyBorder="1" applyAlignment="1" applyProtection="1">
      <alignment horizontal="left" vertical="center" indent="1"/>
    </xf>
    <xf numFmtId="180" fontId="4" fillId="0" borderId="26" xfId="0" applyNumberFormat="1" applyFont="1" applyFill="1" applyBorder="1" applyProtection="1">
      <alignment vertical="center"/>
    </xf>
    <xf numFmtId="180" fontId="4" fillId="0" borderId="28" xfId="0" applyNumberFormat="1" applyFont="1" applyFill="1" applyBorder="1" applyProtection="1">
      <alignment vertical="center"/>
    </xf>
    <xf numFmtId="180" fontId="4" fillId="0" borderId="33" xfId="0" applyNumberFormat="1" applyFont="1" applyFill="1" applyBorder="1" applyProtection="1">
      <alignment vertical="center"/>
    </xf>
    <xf numFmtId="49" fontId="25" fillId="0" borderId="24" xfId="0" applyNumberFormat="1" applyFont="1" applyFill="1" applyBorder="1" applyAlignment="1" applyProtection="1">
      <alignment vertical="top"/>
    </xf>
    <xf numFmtId="176" fontId="25" fillId="0" borderId="24" xfId="0" applyNumberFormat="1" applyFont="1" applyFill="1" applyBorder="1" applyAlignment="1" applyProtection="1">
      <alignment vertical="top"/>
    </xf>
    <xf numFmtId="0" fontId="27" fillId="0" borderId="0" xfId="2" applyFont="1" applyFill="1" applyProtection="1">
      <alignment vertical="center"/>
    </xf>
    <xf numFmtId="0" fontId="29" fillId="0" borderId="31" xfId="0" applyFont="1" applyFill="1" applyBorder="1" applyProtection="1">
      <alignment vertical="center"/>
    </xf>
    <xf numFmtId="0" fontId="27" fillId="0" borderId="34" xfId="0" applyFont="1" applyFill="1" applyBorder="1" applyProtection="1">
      <alignment vertical="center"/>
    </xf>
    <xf numFmtId="0" fontId="27" fillId="0" borderId="0" xfId="3" applyFont="1" applyFill="1" applyProtection="1">
      <alignment vertical="center"/>
    </xf>
    <xf numFmtId="0" fontId="4" fillId="0" borderId="2" xfId="0" applyFont="1" applyFill="1" applyBorder="1" applyAlignment="1" applyProtection="1">
      <alignment vertical="center"/>
    </xf>
    <xf numFmtId="0" fontId="4" fillId="0" borderId="48" xfId="0" applyFont="1" applyFill="1" applyBorder="1" applyAlignment="1" applyProtection="1">
      <alignment horizontal="center" vertical="center"/>
    </xf>
    <xf numFmtId="0" fontId="4" fillId="3" borderId="5" xfId="13" applyNumberFormat="1" applyFont="1" applyFill="1" applyBorder="1" applyAlignment="1" applyProtection="1">
      <alignment horizontal="center" vertical="center"/>
      <protection locked="0"/>
    </xf>
    <xf numFmtId="0" fontId="4" fillId="3" borderId="10" xfId="13" applyNumberFormat="1" applyFont="1" applyFill="1" applyBorder="1" applyAlignment="1" applyProtection="1">
      <alignment horizontal="center" vertical="center"/>
      <protection locked="0"/>
    </xf>
    <xf numFmtId="0" fontId="4" fillId="3" borderId="15" xfId="13" applyNumberFormat="1" applyFont="1" applyFill="1" applyBorder="1" applyAlignment="1" applyProtection="1">
      <alignment horizontal="center" vertical="center"/>
      <protection locked="0"/>
    </xf>
    <xf numFmtId="0" fontId="4" fillId="3" borderId="48" xfId="13" applyNumberFormat="1"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textRotation="255"/>
    </xf>
    <xf numFmtId="0" fontId="4" fillId="0" borderId="50" xfId="0"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xf>
    <xf numFmtId="0" fontId="19" fillId="0" borderId="0" xfId="0" applyFont="1" applyFill="1" applyBorder="1" applyAlignment="1" applyProtection="1">
      <alignment horizontal="center" vertical="center" shrinkToFit="1"/>
    </xf>
    <xf numFmtId="179" fontId="19" fillId="0" borderId="0" xfId="0" applyNumberFormat="1"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right" vertical="center"/>
      <protection locked="0"/>
    </xf>
    <xf numFmtId="0" fontId="4" fillId="0" borderId="0" xfId="3" applyFont="1" applyFill="1" applyBorder="1" applyProtection="1">
      <alignment vertical="center"/>
    </xf>
    <xf numFmtId="0" fontId="4" fillId="0" borderId="0" xfId="0" applyFont="1" applyFill="1" applyBorder="1" applyProtection="1">
      <alignment vertical="center"/>
    </xf>
    <xf numFmtId="0" fontId="24" fillId="0" borderId="0" xfId="0" applyFont="1" applyFill="1" applyBorder="1" applyAlignment="1" applyProtection="1">
      <alignment vertical="top"/>
    </xf>
    <xf numFmtId="0" fontId="3" fillId="0" borderId="0" xfId="0" applyFont="1" applyFill="1" applyBorder="1" applyProtection="1">
      <alignment vertical="center"/>
    </xf>
    <xf numFmtId="0" fontId="23" fillId="0" borderId="0" xfId="0" applyFont="1" applyFill="1" applyBorder="1" applyAlignment="1" applyProtection="1">
      <alignment vertical="top"/>
    </xf>
    <xf numFmtId="0" fontId="26" fillId="0" borderId="0" xfId="0" applyFont="1" applyFill="1" applyBorder="1" applyProtection="1">
      <alignment vertical="center"/>
    </xf>
    <xf numFmtId="0" fontId="4" fillId="0" borderId="0" xfId="3" applyNumberFormat="1" applyFont="1" applyFill="1" applyProtection="1">
      <alignment vertical="center"/>
    </xf>
    <xf numFmtId="0" fontId="4" fillId="0" borderId="0" xfId="0" applyFont="1" applyFill="1" applyBorder="1" applyProtection="1">
      <alignment vertical="center"/>
    </xf>
    <xf numFmtId="0" fontId="24" fillId="0" borderId="0" xfId="0" applyFont="1" applyFill="1" applyBorder="1" applyAlignment="1" applyProtection="1">
      <alignment vertical="top"/>
    </xf>
    <xf numFmtId="0" fontId="26" fillId="0" borderId="0" xfId="0" applyFont="1" applyFill="1" applyBorder="1" applyProtection="1">
      <alignment vertical="center"/>
    </xf>
    <xf numFmtId="0" fontId="4" fillId="0" borderId="0" xfId="0" applyFont="1" applyFill="1" applyBorder="1" applyAlignment="1" applyProtection="1">
      <alignment horizontal="left" vertical="center"/>
    </xf>
    <xf numFmtId="0" fontId="23" fillId="0" borderId="0" xfId="0" applyFont="1" applyFill="1" applyBorder="1" applyAlignment="1" applyProtection="1">
      <alignment vertical="top"/>
    </xf>
    <xf numFmtId="0" fontId="4" fillId="0" borderId="0" xfId="0" applyFont="1" applyFill="1" applyBorder="1" applyAlignment="1" applyProtection="1">
      <alignment horizontal="center" vertical="center"/>
    </xf>
    <xf numFmtId="182" fontId="4" fillId="0" borderId="0" xfId="2" applyNumberFormat="1" applyFont="1" applyFill="1" applyBorder="1" applyAlignment="1" applyProtection="1">
      <alignment horizontal="right" vertical="center"/>
    </xf>
    <xf numFmtId="0" fontId="3" fillId="0" borderId="0" xfId="0" applyNumberFormat="1" applyFont="1" applyFill="1" applyBorder="1" applyProtection="1">
      <alignment vertical="center"/>
    </xf>
    <xf numFmtId="0" fontId="4" fillId="0" borderId="34" xfId="3" applyFont="1" applyFill="1" applyBorder="1">
      <alignment vertical="center"/>
    </xf>
    <xf numFmtId="0" fontId="15" fillId="0" borderId="0" xfId="0" applyFont="1" applyFill="1" applyBorder="1" applyProtection="1">
      <alignment vertical="center"/>
    </xf>
    <xf numFmtId="0" fontId="4" fillId="3" borderId="52" xfId="13" applyNumberFormat="1" applyFont="1" applyFill="1" applyBorder="1" applyAlignment="1" applyProtection="1">
      <alignment horizontal="center" vertical="center"/>
      <protection locked="0"/>
    </xf>
    <xf numFmtId="0" fontId="4" fillId="0" borderId="0" xfId="13"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176" fontId="4" fillId="0" borderId="0"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4" borderId="57" xfId="13" applyFont="1" applyFill="1" applyBorder="1" applyAlignment="1" applyProtection="1">
      <alignment horizontal="center" vertical="center"/>
    </xf>
    <xf numFmtId="0" fontId="4" fillId="4" borderId="58" xfId="13" applyFont="1" applyFill="1" applyBorder="1" applyAlignment="1" applyProtection="1">
      <alignment horizontal="center" vertical="center"/>
    </xf>
    <xf numFmtId="0" fontId="4" fillId="4" borderId="59" xfId="13" applyNumberFormat="1" applyFont="1" applyFill="1" applyBorder="1" applyAlignment="1" applyProtection="1">
      <alignment horizontal="center" vertical="center" shrinkToFit="1"/>
    </xf>
    <xf numFmtId="0" fontId="4" fillId="4" borderId="57" xfId="13" applyFont="1" applyFill="1" applyBorder="1" applyAlignment="1" applyProtection="1">
      <alignment horizontal="center" vertical="center" shrinkToFit="1"/>
    </xf>
    <xf numFmtId="0" fontId="4" fillId="4" borderId="58" xfId="13" applyFont="1" applyFill="1" applyBorder="1" applyAlignment="1" applyProtection="1">
      <alignment horizontal="center" vertical="center" shrinkToFit="1"/>
    </xf>
    <xf numFmtId="0" fontId="4" fillId="3" borderId="57" xfId="13" applyNumberFormat="1" applyFont="1" applyFill="1" applyBorder="1" applyAlignment="1" applyProtection="1">
      <alignment horizontal="center" vertical="center"/>
      <protection locked="0"/>
    </xf>
    <xf numFmtId="0" fontId="4" fillId="3" borderId="36" xfId="13" applyNumberFormat="1" applyFont="1" applyFill="1" applyBorder="1" applyAlignment="1" applyProtection="1">
      <alignment horizontal="center" vertical="center"/>
      <protection locked="0"/>
    </xf>
    <xf numFmtId="0" fontId="4" fillId="0" borderId="0" xfId="3" applyNumberFormat="1" applyFont="1" applyFill="1" applyBorder="1" applyAlignment="1" applyProtection="1">
      <alignment horizontal="center" vertical="center"/>
    </xf>
    <xf numFmtId="0" fontId="30" fillId="0" borderId="0" xfId="3" applyFont="1" applyFill="1" applyBorder="1" applyAlignment="1" applyProtection="1">
      <alignment horizontal="right" vertical="top"/>
    </xf>
    <xf numFmtId="180" fontId="4" fillId="0" borderId="4" xfId="0" applyNumberFormat="1" applyFont="1" applyFill="1" applyBorder="1" applyProtection="1">
      <alignment vertical="center"/>
    </xf>
    <xf numFmtId="180" fontId="4" fillId="0" borderId="64" xfId="0" applyNumberFormat="1" applyFont="1" applyFill="1" applyBorder="1" applyProtection="1">
      <alignment vertical="center"/>
    </xf>
    <xf numFmtId="180" fontId="4" fillId="0" borderId="65" xfId="0" applyNumberFormat="1" applyFont="1" applyFill="1" applyBorder="1" applyProtection="1">
      <alignment vertical="center"/>
    </xf>
    <xf numFmtId="0" fontId="4" fillId="0" borderId="8" xfId="3" applyNumberFormat="1" applyFont="1" applyFill="1" applyBorder="1" applyAlignment="1" applyProtection="1">
      <alignment horizontal="center" vertical="center"/>
    </xf>
    <xf numFmtId="0" fontId="4" fillId="0" borderId="13" xfId="3" applyNumberFormat="1" applyFont="1" applyFill="1" applyBorder="1" applyAlignment="1" applyProtection="1">
      <alignment horizontal="center" vertical="center"/>
    </xf>
    <xf numFmtId="0" fontId="4" fillId="0" borderId="18" xfId="3" applyNumberFormat="1" applyFont="1" applyFill="1" applyBorder="1" applyAlignment="1" applyProtection="1">
      <alignment horizontal="center" vertical="center"/>
    </xf>
    <xf numFmtId="0" fontId="4" fillId="0" borderId="63" xfId="3" applyNumberFormat="1" applyFont="1" applyFill="1" applyBorder="1" applyAlignment="1" applyProtection="1">
      <alignment horizontal="center" vertical="center"/>
    </xf>
    <xf numFmtId="0" fontId="4" fillId="3" borderId="67" xfId="13" applyNumberFormat="1" applyFont="1" applyFill="1" applyBorder="1" applyAlignment="1" applyProtection="1">
      <alignment horizontal="center" vertical="center"/>
      <protection locked="0"/>
    </xf>
    <xf numFmtId="0" fontId="4" fillId="3" borderId="53" xfId="13" applyNumberFormat="1" applyFont="1" applyFill="1" applyBorder="1" applyAlignment="1" applyProtection="1">
      <alignment horizontal="center" vertical="center"/>
      <protection locked="0"/>
    </xf>
    <xf numFmtId="182" fontId="4" fillId="0" borderId="0" xfId="0" applyNumberFormat="1" applyFont="1" applyFill="1" applyBorder="1" applyAlignment="1" applyProtection="1">
      <alignment horizontal="center" vertical="center"/>
    </xf>
    <xf numFmtId="49" fontId="19" fillId="3" borderId="35" xfId="0" applyNumberFormat="1" applyFont="1" applyFill="1" applyBorder="1" applyAlignment="1" applyProtection="1">
      <alignment horizontal="left" vertical="center"/>
      <protection locked="0"/>
    </xf>
    <xf numFmtId="49" fontId="19" fillId="3" borderId="32" xfId="0" applyNumberFormat="1" applyFont="1" applyFill="1" applyBorder="1" applyAlignment="1" applyProtection="1">
      <alignment horizontal="left" vertical="center"/>
      <protection locked="0"/>
    </xf>
    <xf numFmtId="49" fontId="19" fillId="3" borderId="69" xfId="0" applyNumberFormat="1" applyFont="1" applyFill="1" applyBorder="1" applyAlignment="1" applyProtection="1">
      <alignment horizontal="left" vertical="center"/>
      <protection locked="0"/>
    </xf>
    <xf numFmtId="0" fontId="19" fillId="0" borderId="70" xfId="0" applyFont="1" applyFill="1" applyBorder="1" applyAlignment="1" applyProtection="1">
      <alignment horizontal="center" vertical="center" shrinkToFit="1"/>
    </xf>
    <xf numFmtId="49" fontId="19" fillId="3" borderId="70" xfId="0" applyNumberFormat="1" applyFont="1" applyFill="1" applyBorder="1" applyAlignment="1" applyProtection="1">
      <alignment horizontal="left" vertical="center"/>
      <protection locked="0"/>
    </xf>
    <xf numFmtId="49" fontId="19" fillId="3" borderId="71" xfId="0" applyNumberFormat="1" applyFont="1" applyFill="1" applyBorder="1" applyAlignment="1" applyProtection="1">
      <alignment horizontal="left" vertical="center"/>
      <protection locked="0"/>
    </xf>
    <xf numFmtId="176" fontId="19" fillId="3" borderId="69" xfId="0" applyNumberFormat="1" applyFont="1" applyFill="1" applyBorder="1" applyAlignment="1" applyProtection="1">
      <alignment horizontal="center" vertical="center"/>
      <protection locked="0"/>
    </xf>
    <xf numFmtId="176" fontId="19" fillId="3" borderId="71"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9" fillId="0" borderId="71" xfId="0" applyFont="1" applyFill="1" applyBorder="1" applyAlignment="1" applyProtection="1">
      <alignment horizontal="center" vertical="center" shrinkToFit="1"/>
    </xf>
    <xf numFmtId="0" fontId="19" fillId="0" borderId="76" xfId="0" applyFont="1" applyFill="1" applyBorder="1" applyAlignment="1" applyProtection="1">
      <alignment horizontal="center" vertical="center" shrinkToFit="1"/>
    </xf>
    <xf numFmtId="0" fontId="33" fillId="0" borderId="0" xfId="0" applyFont="1" applyProtection="1">
      <alignment vertical="center"/>
    </xf>
    <xf numFmtId="0" fontId="34" fillId="0" borderId="0" xfId="0" applyFont="1" applyProtection="1">
      <alignment vertical="center"/>
    </xf>
    <xf numFmtId="0" fontId="35" fillId="0" borderId="0" xfId="0" applyFont="1" applyProtection="1">
      <alignment vertical="center"/>
    </xf>
    <xf numFmtId="0" fontId="36" fillId="0" borderId="0" xfId="0" applyFont="1" applyAlignment="1" applyProtection="1">
      <alignment wrapText="1"/>
    </xf>
    <xf numFmtId="0" fontId="4" fillId="0" borderId="0" xfId="2" applyFont="1" applyFill="1" applyAlignment="1" applyProtection="1">
      <alignment vertical="top"/>
    </xf>
    <xf numFmtId="180" fontId="3" fillId="0" borderId="31" xfId="0" applyNumberFormat="1" applyFont="1" applyFill="1" applyBorder="1" applyAlignment="1" applyProtection="1">
      <alignment vertical="top"/>
    </xf>
    <xf numFmtId="0" fontId="3" fillId="0" borderId="34" xfId="0" applyFont="1" applyFill="1" applyBorder="1" applyAlignment="1" applyProtection="1">
      <alignment vertical="top"/>
    </xf>
    <xf numFmtId="0" fontId="4" fillId="0" borderId="0" xfId="3" applyFont="1" applyFill="1" applyAlignment="1" applyProtection="1">
      <alignment vertical="top"/>
    </xf>
    <xf numFmtId="0" fontId="4" fillId="0" borderId="0" xfId="3" applyFont="1" applyFill="1" applyBorder="1" applyProtection="1">
      <alignment vertical="center"/>
    </xf>
    <xf numFmtId="0" fontId="24" fillId="0" borderId="0" xfId="0" applyFont="1" applyFill="1" applyBorder="1" applyAlignment="1" applyProtection="1">
      <alignment vertical="top"/>
    </xf>
    <xf numFmtId="0" fontId="23" fillId="0" borderId="0" xfId="0" applyFont="1" applyFill="1" applyBorder="1" applyAlignment="1" applyProtection="1">
      <alignment vertical="top"/>
    </xf>
    <xf numFmtId="0" fontId="25" fillId="0" borderId="0" xfId="0" applyFont="1" applyFill="1" applyBorder="1" applyProtection="1">
      <alignment vertical="center"/>
    </xf>
    <xf numFmtId="0" fontId="4" fillId="3" borderId="58" xfId="13" applyNumberFormat="1" applyFont="1" applyFill="1" applyBorder="1" applyAlignment="1" applyProtection="1">
      <alignment horizontal="center" vertical="center"/>
      <protection locked="0"/>
    </xf>
    <xf numFmtId="0" fontId="4" fillId="0" borderId="0" xfId="3" applyFont="1" applyFill="1" applyBorder="1" applyProtection="1">
      <alignment vertical="center"/>
    </xf>
    <xf numFmtId="0" fontId="38" fillId="0" borderId="0" xfId="0" applyFont="1" applyFill="1" applyBorder="1" applyAlignment="1" applyProtection="1">
      <alignment horizontal="left" vertical="top"/>
    </xf>
    <xf numFmtId="180" fontId="4" fillId="0" borderId="0" xfId="0" applyNumberFormat="1" applyFont="1" applyFill="1" applyBorder="1" applyAlignment="1" applyProtection="1">
      <alignment horizontal="right" vertical="top"/>
    </xf>
    <xf numFmtId="180" fontId="23" fillId="0" borderId="0" xfId="0" applyNumberFormat="1" applyFont="1" applyFill="1" applyBorder="1" applyAlignment="1" applyProtection="1">
      <alignment horizontal="right" vertical="top"/>
    </xf>
    <xf numFmtId="0" fontId="24" fillId="0" borderId="0" xfId="3" applyFont="1" applyFill="1" applyProtection="1">
      <alignment vertical="center"/>
    </xf>
    <xf numFmtId="0" fontId="24" fillId="0" borderId="0" xfId="3" applyFont="1" applyFill="1" applyAlignment="1" applyProtection="1">
      <alignment horizontal="right" vertical="center"/>
    </xf>
    <xf numFmtId="180" fontId="4" fillId="0" borderId="0" xfId="0" applyNumberFormat="1" applyFont="1" applyFill="1" applyBorder="1" applyAlignment="1" applyProtection="1">
      <alignment horizontal="right" vertical="center"/>
    </xf>
    <xf numFmtId="180" fontId="4" fillId="0" borderId="0" xfId="2" applyNumberFormat="1" applyFont="1" applyFill="1" applyBorder="1" applyAlignment="1" applyProtection="1">
      <alignment horizontal="right" vertical="center"/>
    </xf>
    <xf numFmtId="0" fontId="4" fillId="0" borderId="0" xfId="0" applyFont="1" applyFill="1" applyBorder="1" applyAlignment="1" applyProtection="1">
      <alignment vertical="top"/>
    </xf>
    <xf numFmtId="0" fontId="39" fillId="0" borderId="0" xfId="0" applyFont="1" applyFill="1" applyBorder="1" applyAlignment="1" applyProtection="1">
      <alignment vertical="top"/>
    </xf>
    <xf numFmtId="0" fontId="24" fillId="0" borderId="0" xfId="3" applyFont="1" applyFill="1" applyBorder="1" applyProtection="1">
      <alignment vertical="center"/>
    </xf>
    <xf numFmtId="0" fontId="4" fillId="0" borderId="0" xfId="2" applyFont="1" applyFill="1" applyAlignment="1" applyProtection="1">
      <alignment vertical="top" wrapText="1"/>
    </xf>
    <xf numFmtId="0" fontId="15" fillId="0" borderId="31" xfId="0" applyFont="1" applyFill="1" applyBorder="1" applyAlignment="1" applyProtection="1">
      <alignment vertical="top" wrapText="1"/>
    </xf>
    <xf numFmtId="0" fontId="23" fillId="0" borderId="0" xfId="0" applyFont="1" applyFill="1" applyBorder="1" applyAlignment="1" applyProtection="1">
      <alignment horizontal="right" vertical="top" wrapText="1"/>
    </xf>
    <xf numFmtId="0" fontId="3" fillId="0" borderId="34" xfId="0" applyFont="1" applyFill="1" applyBorder="1" applyAlignment="1" applyProtection="1">
      <alignment vertical="top" wrapText="1"/>
    </xf>
    <xf numFmtId="0" fontId="4" fillId="0" borderId="0" xfId="3" applyFont="1" applyFill="1" applyAlignment="1" applyProtection="1">
      <alignment vertical="top" wrapText="1"/>
    </xf>
    <xf numFmtId="49" fontId="19" fillId="0" borderId="0" xfId="0" applyNumberFormat="1" applyFont="1" applyFill="1" applyBorder="1" applyAlignment="1" applyProtection="1">
      <alignment horizontal="center" vertical="center"/>
    </xf>
    <xf numFmtId="0" fontId="4" fillId="3" borderId="54" xfId="13" applyNumberFormat="1" applyFont="1" applyFill="1" applyBorder="1" applyAlignment="1" applyProtection="1">
      <alignment horizontal="center" vertical="center"/>
      <protection locked="0"/>
    </xf>
    <xf numFmtId="0" fontId="4" fillId="0" borderId="31" xfId="0" applyNumberFormat="1" applyFont="1" applyFill="1" applyBorder="1" applyProtection="1">
      <alignment vertical="center"/>
    </xf>
    <xf numFmtId="49" fontId="19" fillId="3" borderId="72" xfId="0" applyNumberFormat="1" applyFont="1" applyFill="1" applyBorder="1" applyAlignment="1" applyProtection="1">
      <alignment horizontal="right" vertical="center"/>
      <protection locked="0"/>
    </xf>
    <xf numFmtId="49" fontId="19" fillId="3" borderId="52" xfId="0" applyNumberFormat="1" applyFont="1" applyFill="1" applyBorder="1" applyAlignment="1" applyProtection="1">
      <alignment horizontal="right" vertical="center"/>
      <protection locked="0"/>
    </xf>
    <xf numFmtId="49" fontId="19" fillId="3" borderId="22" xfId="0" applyNumberFormat="1" applyFont="1" applyFill="1" applyBorder="1" applyAlignment="1" applyProtection="1">
      <alignment horizontal="right" vertical="center"/>
      <protection locked="0"/>
    </xf>
    <xf numFmtId="49" fontId="19" fillId="3" borderId="30" xfId="0" applyNumberFormat="1" applyFont="1" applyFill="1" applyBorder="1" applyAlignment="1" applyProtection="1">
      <alignment horizontal="right" vertical="center"/>
      <protection locked="0"/>
    </xf>
    <xf numFmtId="49" fontId="19" fillId="3" borderId="73" xfId="0" applyNumberFormat="1" applyFont="1" applyFill="1" applyBorder="1" applyAlignment="1" applyProtection="1">
      <alignment horizontal="right" vertical="center"/>
      <protection locked="0"/>
    </xf>
    <xf numFmtId="49" fontId="19" fillId="3" borderId="64" xfId="0" applyNumberFormat="1" applyFont="1" applyFill="1" applyBorder="1" applyAlignment="1" applyProtection="1">
      <alignment horizontal="right" vertical="center"/>
      <protection locked="0"/>
    </xf>
    <xf numFmtId="49" fontId="19" fillId="3" borderId="10" xfId="0" applyNumberFormat="1" applyFont="1" applyFill="1" applyBorder="1" applyAlignment="1" applyProtection="1">
      <alignment horizontal="right" vertical="center"/>
      <protection locked="0"/>
    </xf>
    <xf numFmtId="49" fontId="19" fillId="3" borderId="14" xfId="0" applyNumberFormat="1" applyFont="1" applyFill="1" applyBorder="1" applyAlignment="1" applyProtection="1">
      <alignment horizontal="right" vertical="center"/>
      <protection locked="0"/>
    </xf>
    <xf numFmtId="49" fontId="19" fillId="3" borderId="74" xfId="0" applyNumberFormat="1" applyFont="1" applyFill="1" applyBorder="1" applyAlignment="1" applyProtection="1">
      <alignment horizontal="right" vertical="center"/>
      <protection locked="0"/>
    </xf>
    <xf numFmtId="49" fontId="19" fillId="3" borderId="66" xfId="0" applyNumberFormat="1" applyFont="1" applyFill="1" applyBorder="1" applyAlignment="1" applyProtection="1">
      <alignment horizontal="right" vertical="center"/>
      <protection locked="0"/>
    </xf>
    <xf numFmtId="49" fontId="19" fillId="3" borderId="75" xfId="0" applyNumberFormat="1" applyFont="1" applyFill="1" applyBorder="1" applyAlignment="1" applyProtection="1">
      <alignment horizontal="right" vertical="center"/>
      <protection locked="0"/>
    </xf>
    <xf numFmtId="49" fontId="19" fillId="3" borderId="51" xfId="0" applyNumberFormat="1" applyFont="1" applyFill="1" applyBorder="1" applyAlignment="1" applyProtection="1">
      <alignment horizontal="right" vertical="center"/>
      <protection locked="0"/>
    </xf>
    <xf numFmtId="49" fontId="19" fillId="3" borderId="49" xfId="0" applyNumberFormat="1" applyFont="1" applyFill="1" applyBorder="1" applyAlignment="1" applyProtection="1">
      <alignment horizontal="right" vertical="center"/>
      <protection locked="0"/>
    </xf>
    <xf numFmtId="49" fontId="19" fillId="3" borderId="25" xfId="0" applyNumberFormat="1" applyFont="1" applyFill="1" applyBorder="1" applyAlignment="1" applyProtection="1">
      <alignment horizontal="right" vertical="center"/>
      <protection locked="0"/>
    </xf>
    <xf numFmtId="0" fontId="4" fillId="0" borderId="22"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4" fillId="0" borderId="49" xfId="0" applyFont="1" applyFill="1" applyBorder="1" applyAlignment="1" applyProtection="1">
      <alignment horizontal="center" vertical="center" wrapText="1"/>
    </xf>
    <xf numFmtId="0" fontId="4" fillId="0" borderId="22" xfId="13" applyFont="1" applyFill="1" applyBorder="1" applyAlignment="1" applyProtection="1">
      <alignment horizontal="center" vertical="center" textRotation="255"/>
    </xf>
    <xf numFmtId="0" fontId="4" fillId="0" borderId="36" xfId="13" applyFont="1" applyFill="1" applyBorder="1" applyAlignment="1" applyProtection="1">
      <alignment horizontal="center" vertical="center" textRotation="255"/>
    </xf>
    <xf numFmtId="0" fontId="4" fillId="0" borderId="49" xfId="13" applyFont="1" applyFill="1" applyBorder="1" applyAlignment="1" applyProtection="1">
      <alignment horizontal="center" vertical="center" textRotation="255"/>
    </xf>
    <xf numFmtId="0" fontId="4" fillId="0" borderId="16" xfId="13" applyFont="1" applyFill="1" applyBorder="1" applyAlignment="1" applyProtection="1">
      <alignment vertical="center" shrinkToFit="1"/>
    </xf>
    <xf numFmtId="0" fontId="4" fillId="0" borderId="17" xfId="13" applyFont="1" applyFill="1" applyBorder="1" applyAlignment="1" applyProtection="1">
      <alignment vertical="center" shrinkToFit="1"/>
    </xf>
    <xf numFmtId="0" fontId="4" fillId="0" borderId="18" xfId="13" applyFont="1" applyFill="1" applyBorder="1" applyAlignment="1" applyProtection="1">
      <alignment vertical="center" shrinkToFit="1"/>
    </xf>
    <xf numFmtId="0" fontId="4" fillId="0" borderId="1"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21" xfId="0" applyFont="1" applyFill="1" applyBorder="1" applyAlignment="1" applyProtection="1">
      <alignment horizontal="left" vertical="center"/>
    </xf>
    <xf numFmtId="49" fontId="4" fillId="3" borderId="0" xfId="2" applyNumberFormat="1" applyFont="1" applyFill="1" applyBorder="1" applyAlignment="1" applyProtection="1">
      <alignment horizontal="left" vertical="top"/>
      <protection locked="0"/>
    </xf>
    <xf numFmtId="182" fontId="4" fillId="0" borderId="0" xfId="2" applyNumberFormat="1" applyFont="1" applyFill="1" applyBorder="1" applyAlignment="1" applyProtection="1">
      <alignment horizontal="left" vertical="center"/>
    </xf>
    <xf numFmtId="49" fontId="4" fillId="3" borderId="18" xfId="0" applyNumberFormat="1" applyFont="1" applyFill="1" applyBorder="1" applyAlignment="1" applyProtection="1">
      <alignment horizontal="left" vertical="center"/>
      <protection locked="0"/>
    </xf>
    <xf numFmtId="176" fontId="4" fillId="3" borderId="15" xfId="0" applyNumberFormat="1" applyFont="1" applyFill="1" applyBorder="1" applyAlignment="1" applyProtection="1">
      <alignment horizontal="left" vertical="center"/>
      <protection locked="0"/>
    </xf>
    <xf numFmtId="49" fontId="4" fillId="3" borderId="16" xfId="0" applyNumberFormat="1" applyFont="1" applyFill="1" applyBorder="1" applyAlignment="1" applyProtection="1">
      <alignment horizontal="left" vertical="center"/>
      <protection locked="0"/>
    </xf>
    <xf numFmtId="49" fontId="4" fillId="3" borderId="17" xfId="0" applyNumberFormat="1" applyFont="1" applyFill="1" applyBorder="1" applyAlignment="1" applyProtection="1">
      <alignment horizontal="left" vertical="center"/>
      <protection locked="0"/>
    </xf>
    <xf numFmtId="176" fontId="4" fillId="3" borderId="58" xfId="0" applyNumberFormat="1" applyFont="1" applyFill="1" applyBorder="1" applyAlignment="1" applyProtection="1">
      <alignment horizontal="left" vertical="center"/>
      <protection locked="0"/>
    </xf>
    <xf numFmtId="0" fontId="24" fillId="0" borderId="0" xfId="0" applyFont="1" applyFill="1" applyBorder="1" applyAlignment="1" applyProtection="1">
      <alignment vertical="top" wrapText="1"/>
    </xf>
    <xf numFmtId="0" fontId="24" fillId="0" borderId="0" xfId="0" applyFont="1" applyFill="1" applyBorder="1" applyAlignment="1" applyProtection="1">
      <alignment vertical="top"/>
    </xf>
    <xf numFmtId="0" fontId="4" fillId="0" borderId="13"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49" fontId="4" fillId="3" borderId="11" xfId="0" applyNumberFormat="1" applyFont="1" applyFill="1" applyBorder="1" applyAlignment="1" applyProtection="1">
      <alignment horizontal="left" vertical="center"/>
      <protection locked="0"/>
    </xf>
    <xf numFmtId="49" fontId="4" fillId="3" borderId="12" xfId="0" applyNumberFormat="1" applyFont="1" applyFill="1" applyBorder="1" applyAlignment="1" applyProtection="1">
      <alignment horizontal="left" vertical="center"/>
      <protection locked="0"/>
    </xf>
    <xf numFmtId="49" fontId="4" fillId="3" borderId="13" xfId="0" applyNumberFormat="1" applyFont="1" applyFill="1" applyBorder="1" applyAlignment="1" applyProtection="1">
      <alignment horizontal="left" vertical="center"/>
      <protection locked="0"/>
    </xf>
    <xf numFmtId="176" fontId="4" fillId="3" borderId="10" xfId="0" applyNumberFormat="1" applyFont="1" applyFill="1" applyBorder="1" applyAlignment="1" applyProtection="1">
      <alignment horizontal="left" vertical="center"/>
      <protection locked="0"/>
    </xf>
    <xf numFmtId="176" fontId="4" fillId="3" borderId="57" xfId="0" applyNumberFormat="1" applyFont="1" applyFill="1" applyBorder="1" applyAlignment="1" applyProtection="1">
      <alignment horizontal="left" vertical="center"/>
      <protection locked="0"/>
    </xf>
    <xf numFmtId="0" fontId="4" fillId="0" borderId="63" xfId="0" applyFont="1" applyFill="1" applyBorder="1" applyAlignment="1" applyProtection="1">
      <alignment horizontal="left" vertical="center"/>
    </xf>
    <xf numFmtId="0" fontId="4" fillId="0" borderId="52" xfId="0" applyFont="1" applyFill="1" applyBorder="1" applyAlignment="1" applyProtection="1">
      <alignment horizontal="left" vertical="center"/>
    </xf>
    <xf numFmtId="176" fontId="4" fillId="3" borderId="52" xfId="0" applyNumberFormat="1" applyFont="1" applyFill="1" applyBorder="1" applyAlignment="1" applyProtection="1">
      <alignment horizontal="left" vertical="center"/>
      <protection locked="0"/>
    </xf>
    <xf numFmtId="176" fontId="4" fillId="3" borderId="60" xfId="0" applyNumberFormat="1" applyFont="1" applyFill="1" applyBorder="1" applyAlignment="1" applyProtection="1">
      <alignment horizontal="left" vertical="center"/>
      <protection locked="0"/>
    </xf>
    <xf numFmtId="0" fontId="4" fillId="0" borderId="11" xfId="13" applyFont="1" applyFill="1" applyBorder="1" applyAlignment="1" applyProtection="1">
      <alignment vertical="center" shrinkToFit="1"/>
    </xf>
    <xf numFmtId="0" fontId="4" fillId="0" borderId="12" xfId="13" applyFont="1" applyFill="1" applyBorder="1" applyAlignment="1" applyProtection="1">
      <alignment vertical="center" shrinkToFit="1"/>
    </xf>
    <xf numFmtId="0" fontId="4" fillId="0" borderId="13" xfId="13" applyFont="1" applyFill="1" applyBorder="1" applyAlignment="1" applyProtection="1">
      <alignment vertical="center" shrinkToFit="1"/>
    </xf>
    <xf numFmtId="182" fontId="4" fillId="0" borderId="27" xfId="2" applyNumberFormat="1" applyFont="1" applyFill="1" applyBorder="1" applyAlignment="1" applyProtection="1">
      <alignment horizontal="right" vertical="center"/>
    </xf>
    <xf numFmtId="0" fontId="4" fillId="0" borderId="0" xfId="3" applyFont="1" applyFill="1" applyBorder="1" applyProtection="1">
      <alignment vertical="center"/>
    </xf>
    <xf numFmtId="49" fontId="4" fillId="3"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4" fillId="0" borderId="0" xfId="0" applyFont="1" applyFill="1" applyBorder="1" applyProtection="1">
      <alignment vertical="center"/>
    </xf>
    <xf numFmtId="0" fontId="4" fillId="0" borderId="24" xfId="0" applyFont="1" applyFill="1" applyBorder="1" applyProtection="1">
      <alignment vertical="center"/>
    </xf>
    <xf numFmtId="0" fontId="26" fillId="0" borderId="26" xfId="0" applyFont="1" applyFill="1" applyBorder="1" applyAlignment="1" applyProtection="1">
      <alignment horizontal="left" vertical="center" indent="1"/>
    </xf>
    <xf numFmtId="0" fontId="26" fillId="0" borderId="27" xfId="0" applyFont="1" applyFill="1" applyBorder="1" applyAlignment="1" applyProtection="1">
      <alignment horizontal="left" vertical="center" indent="1"/>
    </xf>
    <xf numFmtId="0" fontId="26" fillId="0" borderId="30" xfId="0" applyFont="1" applyFill="1" applyBorder="1" applyAlignment="1" applyProtection="1">
      <alignment horizontal="left" vertical="center" indent="1"/>
    </xf>
    <xf numFmtId="0" fontId="4" fillId="0" borderId="0" xfId="0" applyFont="1" applyFill="1" applyBorder="1" applyAlignment="1" applyProtection="1">
      <alignment vertical="center"/>
    </xf>
    <xf numFmtId="0" fontId="4" fillId="0" borderId="33" xfId="3" applyFont="1" applyFill="1" applyBorder="1" applyAlignment="1" applyProtection="1">
      <alignment horizontal="center" vertical="center"/>
    </xf>
    <xf numFmtId="0" fontId="0" fillId="0" borderId="2" xfId="0" applyBorder="1" applyAlignment="1">
      <alignment vertical="center"/>
    </xf>
    <xf numFmtId="0" fontId="4" fillId="0" borderId="1" xfId="3" applyFont="1" applyFill="1" applyBorder="1" applyAlignment="1" applyProtection="1">
      <alignment horizontal="center" vertical="center"/>
    </xf>
    <xf numFmtId="0" fontId="4" fillId="0" borderId="2" xfId="3" applyFont="1" applyFill="1" applyBorder="1" applyAlignment="1" applyProtection="1">
      <alignment horizontal="center" vertical="center"/>
    </xf>
    <xf numFmtId="0" fontId="4" fillId="0" borderId="21" xfId="3" applyFont="1" applyFill="1" applyBorder="1" applyAlignment="1" applyProtection="1">
      <alignment horizontal="center" vertical="center"/>
    </xf>
    <xf numFmtId="181" fontId="4" fillId="3" borderId="0" xfId="0" applyNumberFormat="1" applyFont="1" applyFill="1" applyBorder="1" applyAlignment="1" applyProtection="1">
      <alignment horizontal="left" vertical="center"/>
      <protection locked="0"/>
    </xf>
    <xf numFmtId="182" fontId="4" fillId="3" borderId="0" xfId="0" applyNumberFormat="1" applyFont="1" applyFill="1" applyBorder="1" applyAlignment="1" applyProtection="1">
      <alignment horizontal="right" vertical="center"/>
      <protection locked="0"/>
    </xf>
    <xf numFmtId="176" fontId="4" fillId="3" borderId="0" xfId="0" applyNumberFormat="1" applyFont="1" applyFill="1" applyBorder="1" applyAlignment="1" applyProtection="1">
      <alignment horizontal="left" vertical="center"/>
      <protection locked="0"/>
    </xf>
    <xf numFmtId="176" fontId="24" fillId="0" borderId="0" xfId="0" applyNumberFormat="1" applyFont="1" applyFill="1" applyBorder="1" applyAlignment="1" applyProtection="1">
      <alignment vertical="top"/>
    </xf>
    <xf numFmtId="0" fontId="4" fillId="0" borderId="29" xfId="13" applyFont="1" applyFill="1" applyBorder="1" applyAlignment="1" applyProtection="1">
      <alignment horizontal="center" vertical="center" wrapText="1"/>
    </xf>
    <xf numFmtId="0" fontId="4" fillId="0" borderId="37" xfId="13" applyFont="1" applyFill="1" applyBorder="1" applyAlignment="1" applyProtection="1">
      <alignment horizontal="center" vertical="center"/>
    </xf>
    <xf numFmtId="0" fontId="4" fillId="0" borderId="23" xfId="13" applyFont="1" applyFill="1" applyBorder="1" applyAlignment="1" applyProtection="1">
      <alignment horizontal="center" vertical="center"/>
    </xf>
    <xf numFmtId="0" fontId="4" fillId="0" borderId="19" xfId="2" applyNumberFormat="1" applyFont="1" applyFill="1" applyBorder="1" applyAlignment="1" applyProtection="1">
      <alignment horizontal="center" vertical="center"/>
    </xf>
    <xf numFmtId="0" fontId="4" fillId="0" borderId="7" xfId="2" applyNumberFormat="1" applyFont="1" applyFill="1" applyBorder="1" applyAlignment="1" applyProtection="1">
      <alignment horizontal="center" vertical="center"/>
    </xf>
    <xf numFmtId="0" fontId="4" fillId="0" borderId="8" xfId="2" applyNumberFormat="1" applyFont="1" applyFill="1" applyBorder="1" applyAlignment="1" applyProtection="1">
      <alignment horizontal="center" vertical="center"/>
    </xf>
    <xf numFmtId="0" fontId="4" fillId="0" borderId="11" xfId="13" applyFont="1" applyFill="1" applyBorder="1" applyAlignment="1" applyProtection="1">
      <alignment vertical="center"/>
    </xf>
    <xf numFmtId="0" fontId="4" fillId="0" borderId="12" xfId="13" applyFont="1" applyFill="1" applyBorder="1" applyAlignment="1" applyProtection="1">
      <alignment vertical="center"/>
    </xf>
    <xf numFmtId="0" fontId="4" fillId="0" borderId="61" xfId="13" applyFont="1" applyFill="1" applyBorder="1" applyAlignment="1" applyProtection="1">
      <alignment vertical="center"/>
    </xf>
    <xf numFmtId="0" fontId="4" fillId="0" borderId="62" xfId="13" applyFont="1" applyFill="1" applyBorder="1" applyAlignment="1" applyProtection="1">
      <alignment vertical="center"/>
    </xf>
    <xf numFmtId="0" fontId="4" fillId="0" borderId="12" xfId="3" applyNumberFormat="1" applyFont="1" applyFill="1" applyBorder="1" applyAlignment="1" applyProtection="1">
      <alignment vertical="center"/>
    </xf>
    <xf numFmtId="0" fontId="4" fillId="0" borderId="14" xfId="3" applyNumberFormat="1" applyFont="1" applyFill="1" applyBorder="1" applyAlignment="1" applyProtection="1">
      <alignment vertical="center"/>
    </xf>
    <xf numFmtId="177" fontId="4" fillId="0" borderId="43" xfId="2" applyNumberFormat="1" applyFont="1" applyFill="1" applyBorder="1" applyAlignment="1" applyProtection="1">
      <alignment horizontal="right" vertical="center"/>
    </xf>
    <xf numFmtId="177" fontId="4" fillId="0" borderId="44" xfId="2" applyNumberFormat="1" applyFont="1" applyFill="1" applyBorder="1" applyAlignment="1" applyProtection="1">
      <alignment horizontal="right" vertical="center"/>
    </xf>
    <xf numFmtId="177" fontId="4" fillId="0" borderId="46" xfId="2" applyNumberFormat="1" applyFont="1" applyFill="1" applyBorder="1" applyAlignment="1" applyProtection="1">
      <alignment horizontal="right" vertical="center"/>
    </xf>
    <xf numFmtId="0" fontId="24" fillId="0" borderId="24" xfId="0" applyFont="1" applyFill="1" applyBorder="1" applyAlignment="1" applyProtection="1">
      <alignment horizontal="left" vertical="top" wrapText="1"/>
    </xf>
    <xf numFmtId="0" fontId="24" fillId="0" borderId="24" xfId="0" applyFont="1" applyFill="1" applyBorder="1" applyAlignment="1" applyProtection="1">
      <alignment horizontal="left" vertical="top"/>
    </xf>
    <xf numFmtId="177" fontId="4" fillId="3" borderId="19" xfId="2" applyNumberFormat="1" applyFont="1" applyFill="1" applyBorder="1" applyAlignment="1" applyProtection="1">
      <alignment horizontal="right" vertical="center"/>
      <protection locked="0"/>
    </xf>
    <xf numFmtId="177" fontId="4" fillId="3" borderId="7" xfId="2" applyNumberFormat="1" applyFont="1" applyFill="1" applyBorder="1" applyAlignment="1" applyProtection="1">
      <alignment horizontal="right" vertical="center"/>
      <protection locked="0"/>
    </xf>
    <xf numFmtId="177" fontId="4" fillId="3" borderId="8" xfId="2" applyNumberFormat="1" applyFont="1" applyFill="1" applyBorder="1" applyAlignment="1" applyProtection="1">
      <alignment horizontal="right" vertical="center"/>
      <protection locked="0"/>
    </xf>
    <xf numFmtId="177" fontId="4" fillId="3" borderId="20" xfId="2" applyNumberFormat="1" applyFont="1" applyFill="1" applyBorder="1" applyAlignment="1" applyProtection="1">
      <alignment horizontal="right" vertical="center"/>
      <protection locked="0"/>
    </xf>
    <xf numFmtId="177" fontId="4" fillId="3" borderId="12" xfId="2" applyNumberFormat="1" applyFont="1" applyFill="1" applyBorder="1" applyAlignment="1" applyProtection="1">
      <alignment horizontal="right" vertical="center"/>
      <protection locked="0"/>
    </xf>
    <xf numFmtId="177" fontId="4" fillId="3" borderId="13" xfId="2" applyNumberFormat="1" applyFont="1" applyFill="1" applyBorder="1" applyAlignment="1" applyProtection="1">
      <alignment horizontal="right" vertical="center"/>
      <protection locked="0"/>
    </xf>
    <xf numFmtId="177" fontId="4" fillId="3" borderId="42" xfId="2" applyNumberFormat="1" applyFont="1" applyFill="1" applyBorder="1" applyAlignment="1" applyProtection="1">
      <alignment horizontal="right" vertical="center"/>
      <protection locked="0"/>
    </xf>
    <xf numFmtId="176" fontId="4" fillId="3" borderId="39" xfId="2" applyNumberFormat="1" applyFont="1" applyFill="1" applyBorder="1" applyAlignment="1" applyProtection="1">
      <alignment horizontal="right" vertical="center"/>
      <protection locked="0"/>
    </xf>
    <xf numFmtId="176" fontId="4" fillId="3" borderId="40" xfId="2" applyNumberFormat="1" applyFont="1" applyFill="1" applyBorder="1" applyAlignment="1" applyProtection="1">
      <alignment horizontal="right" vertical="center"/>
      <protection locked="0"/>
    </xf>
    <xf numFmtId="177" fontId="4" fillId="0" borderId="47" xfId="2" applyNumberFormat="1" applyFont="1" applyFill="1" applyBorder="1" applyAlignment="1" applyProtection="1">
      <alignment horizontal="right" vertical="center"/>
    </xf>
    <xf numFmtId="177" fontId="4" fillId="0" borderId="45" xfId="2" applyNumberFormat="1" applyFont="1" applyFill="1" applyBorder="1" applyAlignment="1" applyProtection="1">
      <alignment horizontal="right" vertical="center"/>
    </xf>
    <xf numFmtId="177" fontId="4" fillId="3" borderId="11" xfId="2" applyNumberFormat="1" applyFont="1" applyFill="1" applyBorder="1" applyAlignment="1" applyProtection="1">
      <alignment horizontal="right" vertical="center"/>
      <protection locked="0"/>
    </xf>
    <xf numFmtId="176" fontId="4" fillId="3" borderId="12" xfId="2" applyNumberFormat="1" applyFont="1" applyFill="1" applyBorder="1" applyAlignment="1" applyProtection="1">
      <alignment horizontal="right" vertical="center"/>
      <protection locked="0"/>
    </xf>
    <xf numFmtId="176" fontId="4" fillId="3" borderId="14" xfId="2" applyNumberFormat="1" applyFont="1" applyFill="1" applyBorder="1" applyAlignment="1" applyProtection="1">
      <alignment horizontal="right" vertical="center"/>
      <protection locked="0"/>
    </xf>
    <xf numFmtId="0" fontId="4" fillId="0" borderId="48" xfId="3" applyFont="1" applyFill="1" applyBorder="1" applyAlignment="1" applyProtection="1">
      <alignment horizontal="center" vertical="center" wrapText="1"/>
    </xf>
    <xf numFmtId="0" fontId="0" fillId="0" borderId="48" xfId="0" applyBorder="1" applyAlignment="1">
      <alignment horizontal="center" vertical="center"/>
    </xf>
    <xf numFmtId="0" fontId="0" fillId="0" borderId="53" xfId="0" applyBorder="1" applyAlignment="1">
      <alignment horizontal="center" vertical="center"/>
    </xf>
    <xf numFmtId="0" fontId="4" fillId="0" borderId="68" xfId="0" applyFont="1" applyFill="1" applyBorder="1" applyAlignment="1" applyProtection="1">
      <alignment horizontal="left" vertical="center"/>
    </xf>
    <xf numFmtId="0" fontId="4" fillId="0" borderId="66" xfId="0" applyFont="1" applyFill="1" applyBorder="1" applyAlignment="1" applyProtection="1">
      <alignment horizontal="left" vertical="center"/>
    </xf>
    <xf numFmtId="49" fontId="4" fillId="3" borderId="6" xfId="0" applyNumberFormat="1" applyFont="1" applyFill="1" applyBorder="1" applyAlignment="1" applyProtection="1">
      <alignment horizontal="left" vertical="center"/>
      <protection locked="0"/>
    </xf>
    <xf numFmtId="49" fontId="4" fillId="3" borderId="7" xfId="0" applyNumberFormat="1" applyFont="1" applyFill="1" applyBorder="1" applyAlignment="1" applyProtection="1">
      <alignment horizontal="left" vertical="center"/>
      <protection locked="0"/>
    </xf>
    <xf numFmtId="49" fontId="4" fillId="3" borderId="8" xfId="0" applyNumberFormat="1" applyFont="1" applyFill="1" applyBorder="1" applyAlignment="1" applyProtection="1">
      <alignment horizontal="left" vertical="center"/>
      <protection locked="0"/>
    </xf>
    <xf numFmtId="176" fontId="4" fillId="3" borderId="6" xfId="0" applyNumberFormat="1" applyFont="1" applyFill="1" applyBorder="1" applyAlignment="1" applyProtection="1">
      <alignment horizontal="left" vertical="center"/>
      <protection locked="0"/>
    </xf>
    <xf numFmtId="176" fontId="4" fillId="3" borderId="7" xfId="0" applyNumberFormat="1" applyFont="1" applyFill="1" applyBorder="1" applyAlignment="1" applyProtection="1">
      <alignment horizontal="left" vertical="center"/>
      <protection locked="0"/>
    </xf>
    <xf numFmtId="176" fontId="4" fillId="3" borderId="9" xfId="0" applyNumberFormat="1" applyFont="1" applyFill="1" applyBorder="1" applyAlignment="1" applyProtection="1">
      <alignment horizontal="left" vertical="center"/>
      <protection locked="0"/>
    </xf>
    <xf numFmtId="0" fontId="3" fillId="0" borderId="0" xfId="0" applyFont="1" applyFill="1" applyBorder="1" applyAlignment="1" applyProtection="1">
      <alignment vertical="center"/>
    </xf>
    <xf numFmtId="0" fontId="3" fillId="0" borderId="0" xfId="0" applyFont="1" applyFill="1" applyBorder="1" applyProtection="1">
      <alignment vertical="center"/>
    </xf>
    <xf numFmtId="177" fontId="4" fillId="3" borderId="6" xfId="2" applyNumberFormat="1" applyFont="1" applyFill="1" applyBorder="1" applyAlignment="1" applyProtection="1">
      <alignment horizontal="right" vertical="center"/>
      <protection locked="0"/>
    </xf>
    <xf numFmtId="176" fontId="4" fillId="3" borderId="7" xfId="2" applyNumberFormat="1" applyFont="1" applyFill="1" applyBorder="1" applyAlignment="1" applyProtection="1">
      <alignment horizontal="right" vertical="center"/>
      <protection locked="0"/>
    </xf>
    <xf numFmtId="176" fontId="4" fillId="3" borderId="9" xfId="2" applyNumberFormat="1" applyFont="1" applyFill="1" applyBorder="1" applyAlignment="1" applyProtection="1">
      <alignment horizontal="right" vertical="center"/>
      <protection locked="0"/>
    </xf>
    <xf numFmtId="176" fontId="0" fillId="0" borderId="6" xfId="0" applyNumberFormat="1" applyFill="1" applyBorder="1" applyAlignment="1" applyProtection="1">
      <alignment horizontal="center" vertical="center" wrapText="1"/>
    </xf>
    <xf numFmtId="176" fontId="0" fillId="0" borderId="7" xfId="0" applyNumberFormat="1" applyFill="1" applyBorder="1" applyAlignment="1" applyProtection="1">
      <alignment horizontal="center" vertical="center" wrapText="1"/>
    </xf>
    <xf numFmtId="176" fontId="0" fillId="0" borderId="8" xfId="0" applyNumberFormat="1" applyFill="1" applyBorder="1" applyAlignment="1" applyProtection="1">
      <alignment horizontal="center" vertical="center" wrapText="1"/>
    </xf>
    <xf numFmtId="176" fontId="0" fillId="0" borderId="1" xfId="0" applyNumberFormat="1" applyFill="1" applyBorder="1" applyAlignment="1" applyProtection="1">
      <alignment horizontal="center" vertical="center" wrapText="1"/>
    </xf>
    <xf numFmtId="176" fontId="0" fillId="0" borderId="2" xfId="0" applyNumberFormat="1" applyFill="1" applyBorder="1" applyAlignment="1" applyProtection="1">
      <alignment horizontal="center" vertical="center" wrapText="1"/>
    </xf>
    <xf numFmtId="176" fontId="0" fillId="0" borderId="3" xfId="0" applyNumberFormat="1" applyFill="1" applyBorder="1" applyAlignment="1" applyProtection="1">
      <alignment horizontal="center" vertical="center" wrapText="1"/>
    </xf>
    <xf numFmtId="0" fontId="4" fillId="0" borderId="44" xfId="0" applyNumberFormat="1" applyFont="1" applyFill="1" applyBorder="1" applyProtection="1">
      <alignment vertical="center"/>
    </xf>
    <xf numFmtId="0" fontId="4" fillId="0" borderId="45" xfId="0" applyNumberFormat="1" applyFont="1" applyFill="1" applyBorder="1" applyProtection="1">
      <alignment vertical="center"/>
    </xf>
    <xf numFmtId="0" fontId="3" fillId="0" borderId="19" xfId="0" applyFont="1" applyFill="1" applyBorder="1" applyAlignment="1" applyProtection="1">
      <alignment horizontal="left" vertical="center" indent="1"/>
    </xf>
    <xf numFmtId="0" fontId="3" fillId="0" borderId="7" xfId="0" applyFont="1" applyFill="1" applyBorder="1" applyAlignment="1" applyProtection="1">
      <alignment horizontal="left" vertical="center" indent="1"/>
    </xf>
    <xf numFmtId="0" fontId="3" fillId="0" borderId="9" xfId="0" applyFont="1" applyFill="1" applyBorder="1" applyAlignment="1" applyProtection="1">
      <alignment horizontal="left" vertical="center" indent="1"/>
    </xf>
    <xf numFmtId="0" fontId="4" fillId="0" borderId="12" xfId="3" applyNumberFormat="1" applyFont="1" applyFill="1" applyBorder="1" applyProtection="1">
      <alignment vertical="center"/>
    </xf>
    <xf numFmtId="0" fontId="4" fillId="0" borderId="14" xfId="3" applyNumberFormat="1" applyFont="1" applyFill="1" applyBorder="1" applyProtection="1">
      <alignment vertical="center"/>
    </xf>
    <xf numFmtId="0" fontId="4" fillId="0" borderId="39" xfId="0" applyNumberFormat="1" applyFont="1" applyFill="1" applyBorder="1" applyProtection="1">
      <alignment vertical="center"/>
    </xf>
    <xf numFmtId="0" fontId="4" fillId="0" borderId="40" xfId="0" applyNumberFormat="1" applyFont="1" applyFill="1" applyBorder="1" applyProtection="1">
      <alignment vertical="center"/>
    </xf>
    <xf numFmtId="177" fontId="4" fillId="3" borderId="38" xfId="2" applyNumberFormat="1" applyFont="1" applyFill="1" applyBorder="1" applyAlignment="1" applyProtection="1">
      <alignment horizontal="right" vertical="center"/>
      <protection locked="0"/>
    </xf>
    <xf numFmtId="177" fontId="4" fillId="3" borderId="39" xfId="2" applyNumberFormat="1" applyFont="1" applyFill="1" applyBorder="1" applyAlignment="1" applyProtection="1">
      <alignment horizontal="right" vertical="center"/>
      <protection locked="0"/>
    </xf>
    <xf numFmtId="177" fontId="4" fillId="3" borderId="41" xfId="2" applyNumberFormat="1" applyFont="1" applyFill="1" applyBorder="1" applyAlignment="1" applyProtection="1">
      <alignment horizontal="right" vertical="center"/>
      <protection locked="0"/>
    </xf>
    <xf numFmtId="0" fontId="4" fillId="0" borderId="7" xfId="3" applyNumberFormat="1" applyFont="1" applyFill="1" applyBorder="1" applyProtection="1">
      <alignment vertical="center"/>
    </xf>
    <xf numFmtId="0" fontId="4" fillId="0" borderId="9" xfId="3" applyNumberFormat="1" applyFont="1" applyFill="1" applyBorder="1" applyProtection="1">
      <alignment vertical="center"/>
    </xf>
    <xf numFmtId="0" fontId="4" fillId="0" borderId="22" xfId="13" applyFont="1" applyFill="1" applyBorder="1" applyAlignment="1" applyProtection="1">
      <alignment horizontal="center" vertical="center" wrapText="1"/>
    </xf>
    <xf numFmtId="0" fontId="4" fillId="0" borderId="36" xfId="13" applyFont="1" applyFill="1" applyBorder="1" applyAlignment="1" applyProtection="1">
      <alignment horizontal="center" vertical="center"/>
    </xf>
    <xf numFmtId="0" fontId="4" fillId="0" borderId="49" xfId="13" applyFont="1" applyFill="1" applyBorder="1" applyAlignment="1" applyProtection="1">
      <alignment horizontal="center" vertical="center"/>
    </xf>
    <xf numFmtId="0" fontId="4" fillId="0" borderId="6" xfId="13" applyFont="1" applyFill="1" applyBorder="1" applyAlignment="1" applyProtection="1">
      <alignment vertical="center"/>
    </xf>
    <xf numFmtId="0" fontId="4" fillId="0" borderId="7" xfId="13" applyFont="1" applyFill="1" applyBorder="1" applyAlignment="1" applyProtection="1">
      <alignment vertical="center"/>
    </xf>
    <xf numFmtId="0" fontId="4" fillId="0" borderId="16" xfId="13" applyFont="1" applyFill="1" applyBorder="1" applyAlignment="1" applyProtection="1">
      <alignment vertical="center"/>
    </xf>
    <xf numFmtId="0" fontId="4" fillId="0" borderId="17" xfId="13" applyFont="1" applyFill="1" applyBorder="1" applyAlignment="1" applyProtection="1">
      <alignment vertical="center"/>
    </xf>
    <xf numFmtId="0" fontId="4" fillId="0" borderId="22" xfId="13" applyFont="1" applyFill="1" applyBorder="1" applyAlignment="1" applyProtection="1">
      <alignment horizontal="center" vertical="center" textRotation="255" wrapText="1"/>
    </xf>
    <xf numFmtId="0" fontId="4" fillId="0" borderId="36" xfId="13" applyFont="1" applyFill="1" applyBorder="1" applyAlignment="1" applyProtection="1">
      <alignment horizontal="center" vertical="center" textRotation="255" wrapText="1"/>
    </xf>
    <xf numFmtId="0" fontId="4" fillId="0" borderId="49" xfId="13" applyFont="1" applyFill="1" applyBorder="1" applyAlignment="1" applyProtection="1">
      <alignment horizontal="center" vertical="center" textRotation="255" wrapText="1"/>
    </xf>
    <xf numFmtId="0" fontId="4" fillId="0" borderId="6" xfId="13" applyFont="1" applyFill="1" applyBorder="1" applyAlignment="1" applyProtection="1">
      <alignment vertical="center" shrinkToFit="1"/>
    </xf>
    <xf numFmtId="0" fontId="4" fillId="0" borderId="7" xfId="13" applyFont="1" applyFill="1" applyBorder="1" applyAlignment="1" applyProtection="1">
      <alignment vertical="center" shrinkToFit="1"/>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177" fontId="4" fillId="3" borderId="0" xfId="0" applyNumberFormat="1" applyFont="1" applyFill="1" applyBorder="1" applyAlignment="1" applyProtection="1">
      <alignment horizontal="right" vertical="center"/>
      <protection locked="0"/>
    </xf>
    <xf numFmtId="0" fontId="26" fillId="0" borderId="0" xfId="0" applyFont="1" applyFill="1" applyBorder="1" applyProtection="1">
      <alignment vertical="center"/>
    </xf>
    <xf numFmtId="0" fontId="4" fillId="3" borderId="0" xfId="0" applyNumberFormat="1" applyFont="1" applyFill="1" applyBorder="1" applyAlignment="1" applyProtection="1">
      <alignment horizontal="left" vertical="center"/>
      <protection locked="0"/>
    </xf>
    <xf numFmtId="178" fontId="7" fillId="0" borderId="0" xfId="2" applyNumberFormat="1" applyFont="1" applyFill="1" applyAlignment="1" applyProtection="1">
      <alignment horizontal="right" vertical="top"/>
    </xf>
    <xf numFmtId="0" fontId="4" fillId="0" borderId="0" xfId="3" applyNumberFormat="1" applyFont="1" applyFill="1" applyAlignment="1" applyProtection="1">
      <alignment vertical="center" wrapText="1"/>
    </xf>
    <xf numFmtId="0" fontId="25" fillId="0" borderId="0" xfId="3" applyNumberFormat="1" applyFont="1" applyFill="1" applyAlignment="1" applyProtection="1">
      <alignment vertical="center" wrapText="1"/>
    </xf>
    <xf numFmtId="0" fontId="25" fillId="0" borderId="0" xfId="3" applyNumberFormat="1" applyFont="1" applyFill="1" applyProtection="1">
      <alignment vertical="center"/>
    </xf>
    <xf numFmtId="0" fontId="32" fillId="0" borderId="0" xfId="3" applyNumberFormat="1" applyFont="1" applyFill="1" applyAlignment="1" applyProtection="1">
      <alignment vertical="distributed" wrapText="1"/>
    </xf>
    <xf numFmtId="0" fontId="25" fillId="0" borderId="0" xfId="3" applyNumberFormat="1" applyFont="1" applyFill="1" applyAlignment="1" applyProtection="1">
      <alignment vertical="distributed"/>
    </xf>
    <xf numFmtId="0" fontId="8" fillId="0" borderId="0" xfId="3" applyNumberFormat="1" applyFont="1" applyFill="1" applyAlignment="1" applyProtection="1">
      <alignment vertical="center" wrapText="1"/>
    </xf>
    <xf numFmtId="0" fontId="4" fillId="0" borderId="24" xfId="3" applyNumberFormat="1" applyFont="1" applyFill="1" applyBorder="1" applyProtection="1">
      <alignment vertical="center"/>
    </xf>
    <xf numFmtId="0" fontId="0" fillId="0" borderId="0" xfId="0" applyAlignment="1">
      <alignment vertical="center"/>
    </xf>
    <xf numFmtId="180" fontId="24" fillId="0" borderId="27" xfId="0" applyNumberFormat="1" applyFont="1" applyFill="1" applyBorder="1" applyAlignment="1" applyProtection="1">
      <alignment vertical="top" wrapText="1"/>
    </xf>
    <xf numFmtId="0" fontId="31" fillId="0" borderId="27" xfId="0" applyFont="1" applyFill="1" applyBorder="1" applyAlignment="1">
      <alignment vertical="top"/>
    </xf>
    <xf numFmtId="0" fontId="4" fillId="3" borderId="54" xfId="13" applyNumberFormat="1" applyFont="1" applyFill="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24" fillId="0" borderId="34" xfId="0" applyFont="1" applyFill="1" applyBorder="1" applyAlignment="1" applyProtection="1">
      <alignment vertical="top"/>
    </xf>
    <xf numFmtId="0" fontId="4" fillId="3" borderId="0" xfId="3" applyNumberFormat="1" applyFont="1" applyFill="1" applyBorder="1" applyProtection="1">
      <alignment vertical="center"/>
      <protection locked="0"/>
    </xf>
    <xf numFmtId="0" fontId="4" fillId="3" borderId="0" xfId="3" applyFont="1" applyFill="1" applyBorder="1" applyProtection="1">
      <alignment vertical="center"/>
      <protection locked="0"/>
    </xf>
    <xf numFmtId="0" fontId="4" fillId="0" borderId="8" xfId="13" applyFont="1" applyFill="1" applyBorder="1" applyAlignment="1" applyProtection="1">
      <alignment vertical="center" shrinkToFit="1"/>
    </xf>
    <xf numFmtId="0" fontId="4" fillId="0" borderId="18" xfId="13" applyFont="1" applyFill="1" applyBorder="1" applyAlignment="1" applyProtection="1">
      <alignment vertical="center"/>
    </xf>
    <xf numFmtId="0" fontId="4" fillId="0" borderId="77" xfId="0" applyFont="1" applyFill="1" applyBorder="1" applyAlignment="1" applyProtection="1">
      <alignment vertical="center"/>
    </xf>
    <xf numFmtId="0" fontId="4" fillId="0" borderId="53" xfId="0" applyFont="1" applyFill="1" applyBorder="1" applyAlignment="1" applyProtection="1">
      <alignment vertical="center"/>
    </xf>
    <xf numFmtId="0" fontId="4" fillId="3" borderId="74" xfId="0" applyNumberFormat="1" applyFont="1" applyFill="1" applyBorder="1" applyAlignment="1" applyProtection="1">
      <alignment horizontal="center" vertical="center"/>
      <protection locked="0"/>
    </xf>
    <xf numFmtId="0" fontId="4" fillId="3" borderId="67" xfId="0" applyFont="1" applyFill="1" applyBorder="1" applyAlignment="1" applyProtection="1">
      <alignment horizontal="center" vertical="center"/>
      <protection locked="0"/>
    </xf>
    <xf numFmtId="0" fontId="4" fillId="3" borderId="64" xfId="0" applyNumberFormat="1" applyFont="1" applyFill="1" applyBorder="1" applyAlignment="1" applyProtection="1">
      <alignment horizontal="center" vertical="center"/>
      <protection locked="0"/>
    </xf>
    <xf numFmtId="0" fontId="4" fillId="3" borderId="57" xfId="0" applyFont="1" applyFill="1" applyBorder="1" applyAlignment="1" applyProtection="1">
      <alignment horizontal="center" vertical="center"/>
      <protection locked="0"/>
    </xf>
    <xf numFmtId="0" fontId="27" fillId="3" borderId="65" xfId="0" applyNumberFormat="1" applyFont="1" applyFill="1" applyBorder="1" applyAlignment="1" applyProtection="1">
      <alignment horizontal="center" vertical="center"/>
      <protection locked="0"/>
    </xf>
    <xf numFmtId="0" fontId="27" fillId="3" borderId="58" xfId="0" applyFont="1" applyFill="1" applyBorder="1" applyAlignment="1" applyProtection="1">
      <alignment horizontal="center" vertical="center"/>
      <protection locked="0"/>
    </xf>
    <xf numFmtId="0" fontId="4" fillId="0" borderId="21" xfId="0" applyFont="1" applyFill="1" applyBorder="1" applyAlignment="1" applyProtection="1">
      <alignment vertical="center"/>
    </xf>
    <xf numFmtId="0" fontId="4" fillId="0" borderId="48" xfId="0" applyFont="1" applyFill="1" applyBorder="1" applyAlignment="1" applyProtection="1">
      <alignment vertical="center"/>
    </xf>
    <xf numFmtId="0" fontId="4" fillId="0" borderId="68" xfId="3" applyFont="1" applyFill="1" applyBorder="1" applyAlignment="1" applyProtection="1">
      <alignment vertical="center"/>
    </xf>
    <xf numFmtId="0" fontId="4" fillId="0" borderId="66" xfId="3" applyFont="1" applyFill="1" applyBorder="1" applyAlignment="1" applyProtection="1">
      <alignment vertical="center"/>
    </xf>
    <xf numFmtId="0" fontId="4" fillId="0" borderId="67" xfId="3" applyFont="1" applyFill="1" applyBorder="1" applyAlignment="1" applyProtection="1">
      <alignment vertical="center"/>
    </xf>
    <xf numFmtId="0" fontId="4" fillId="0" borderId="13" xfId="3" applyFont="1" applyFill="1" applyBorder="1" applyAlignment="1" applyProtection="1">
      <alignment vertical="center"/>
    </xf>
    <xf numFmtId="0" fontId="4" fillId="0" borderId="10" xfId="3" applyFont="1" applyFill="1" applyBorder="1" applyAlignment="1" applyProtection="1">
      <alignment vertical="center"/>
    </xf>
    <xf numFmtId="0" fontId="4" fillId="0" borderId="57" xfId="3" applyFont="1" applyFill="1" applyBorder="1" applyAlignment="1" applyProtection="1">
      <alignment vertical="center"/>
    </xf>
    <xf numFmtId="0" fontId="4" fillId="0" borderId="18" xfId="3" applyFont="1" applyFill="1" applyBorder="1" applyAlignment="1" applyProtection="1">
      <alignment vertical="center"/>
    </xf>
    <xf numFmtId="0" fontId="4" fillId="0" borderId="15" xfId="3" applyFont="1" applyFill="1" applyBorder="1" applyAlignment="1" applyProtection="1">
      <alignment vertical="center"/>
    </xf>
    <xf numFmtId="0" fontId="4" fillId="0" borderId="58" xfId="3" applyFont="1" applyFill="1" applyBorder="1" applyAlignment="1" applyProtection="1">
      <alignment vertical="center"/>
    </xf>
    <xf numFmtId="0" fontId="23" fillId="0" borderId="0" xfId="0" applyFont="1" applyFill="1" applyBorder="1" applyAlignment="1" applyProtection="1">
      <alignment vertical="top"/>
    </xf>
    <xf numFmtId="0" fontId="4" fillId="0" borderId="0" xfId="3" applyFont="1" applyFill="1" applyProtection="1">
      <alignment vertical="center"/>
    </xf>
    <xf numFmtId="0" fontId="36" fillId="0" borderId="0" xfId="0" applyFont="1" applyProtection="1">
      <alignment vertical="center"/>
    </xf>
    <xf numFmtId="0" fontId="36" fillId="0" borderId="0" xfId="0" applyFont="1" applyAlignment="1" applyProtection="1">
      <alignment wrapText="1"/>
    </xf>
    <xf numFmtId="0" fontId="4" fillId="0" borderId="50" xfId="0" applyFont="1" applyFill="1" applyBorder="1" applyAlignment="1" applyProtection="1">
      <alignment horizontal="center" vertical="center"/>
    </xf>
  </cellXfs>
  <cellStyles count="19">
    <cellStyle name="ハイパーリンク" xfId="1" builtinId="8"/>
    <cellStyle name="ハイパーリンク 2" xfId="16"/>
    <cellStyle name="桁区切り 2" xfId="5"/>
    <cellStyle name="桁区切り 2 2" xfId="14"/>
    <cellStyle name="桁区切り 3" xfId="8"/>
    <cellStyle name="桁区切り 4" xfId="17"/>
    <cellStyle name="桁区切り 5" xfId="18"/>
    <cellStyle name="通貨 2" xfId="10"/>
    <cellStyle name="標準" xfId="0" builtinId="0"/>
    <cellStyle name="標準 2" xfId="11"/>
    <cellStyle name="標準 3 3" xfId="4"/>
    <cellStyle name="標準 4" xfId="9"/>
    <cellStyle name="標準 5" xfId="3"/>
    <cellStyle name="標準 5 2" xfId="2"/>
    <cellStyle name="標準 5 2 2" xfId="7"/>
    <cellStyle name="標準 5 2 2 2" xfId="13"/>
    <cellStyle name="標準 5 2 2 3" xfId="12"/>
    <cellStyle name="標準 8" xfId="15"/>
    <cellStyle name="標準 9" xfId="6"/>
  </cellStyles>
  <dxfs count="88">
    <dxf>
      <fill>
        <patternFill>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
      <fill>
        <patternFill>
          <fgColor indexed="64"/>
          <bgColor rgb="FFFFE1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E1FF"/>
      <color rgb="FFCCEDFC"/>
      <color rgb="FFFFFF99"/>
      <color rgb="FFFF0000"/>
      <color rgb="FFA6A6A6"/>
      <color rgb="FFE2EFDA"/>
      <color rgb="FFEEAAFC"/>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9"/>
  <sheetViews>
    <sheetView workbookViewId="0"/>
  </sheetViews>
  <sheetFormatPr defaultRowHeight="11.25"/>
  <cols>
    <col min="1" max="1" width="10.25" style="2" customWidth="1"/>
    <col min="2" max="2" width="9" style="2"/>
    <col min="3" max="3" width="7.5" style="3" bestFit="1" customWidth="1"/>
    <col min="4" max="16384" width="9" style="2"/>
  </cols>
  <sheetData>
    <row r="1" spans="1:4">
      <c r="A1" s="2" t="s">
        <v>14</v>
      </c>
      <c r="C1" s="6" t="str">
        <f ca="1">IF(D2&gt;=0, OFFSET($C$2, D2, 0,1,1), "")</f>
        <v/>
      </c>
      <c r="D1" s="7" t="e">
        <f>LEFT(許可番号,2)</f>
        <v>#NAME?</v>
      </c>
    </row>
    <row r="2" spans="1:4">
      <c r="A2" s="2" t="e">
        <f>P地区1</f>
        <v>#NAME?</v>
      </c>
      <c r="C2" s="4" t="s">
        <v>15</v>
      </c>
      <c r="D2" s="7">
        <f>IF(ISERROR(D1+0), -1, D1+0)</f>
        <v>-1</v>
      </c>
    </row>
    <row r="3" spans="1:4">
      <c r="A3" s="2" t="s">
        <v>63</v>
      </c>
      <c r="C3" s="4" t="s">
        <v>16</v>
      </c>
    </row>
    <row r="4" spans="1:4">
      <c r="A4" s="2" t="s">
        <v>64</v>
      </c>
      <c r="C4" s="4" t="s">
        <v>17</v>
      </c>
    </row>
    <row r="5" spans="1:4">
      <c r="A5" s="2" t="e">
        <f>P地区4</f>
        <v>#NAME?</v>
      </c>
      <c r="C5" s="4" t="s">
        <v>18</v>
      </c>
    </row>
    <row r="6" spans="1:4">
      <c r="C6" s="4" t="s">
        <v>19</v>
      </c>
    </row>
    <row r="7" spans="1:4">
      <c r="C7" s="4" t="s">
        <v>20</v>
      </c>
    </row>
    <row r="8" spans="1:4">
      <c r="C8" s="4" t="s">
        <v>21</v>
      </c>
    </row>
    <row r="9" spans="1:4">
      <c r="C9" s="4" t="s">
        <v>22</v>
      </c>
    </row>
    <row r="10" spans="1:4">
      <c r="C10" s="4" t="s">
        <v>23</v>
      </c>
    </row>
    <row r="11" spans="1:4">
      <c r="C11" s="4" t="s">
        <v>24</v>
      </c>
    </row>
    <row r="12" spans="1:4">
      <c r="C12" s="4" t="s">
        <v>25</v>
      </c>
    </row>
    <row r="13" spans="1:4">
      <c r="C13" s="4" t="s">
        <v>26</v>
      </c>
    </row>
    <row r="14" spans="1:4">
      <c r="C14" s="4" t="s">
        <v>27</v>
      </c>
    </row>
    <row r="15" spans="1:4">
      <c r="C15" s="4" t="s">
        <v>28</v>
      </c>
    </row>
    <row r="16" spans="1:4">
      <c r="C16" s="4" t="s">
        <v>29</v>
      </c>
    </row>
    <row r="17" spans="3:3">
      <c r="C17" s="4" t="s">
        <v>30</v>
      </c>
    </row>
    <row r="18" spans="3:3">
      <c r="C18" s="4" t="s">
        <v>31</v>
      </c>
    </row>
    <row r="19" spans="3:3">
      <c r="C19" s="4" t="s">
        <v>32</v>
      </c>
    </row>
    <row r="20" spans="3:3">
      <c r="C20" s="4" t="s">
        <v>33</v>
      </c>
    </row>
    <row r="21" spans="3:3">
      <c r="C21" s="4" t="s">
        <v>34</v>
      </c>
    </row>
    <row r="22" spans="3:3">
      <c r="C22" s="4" t="s">
        <v>35</v>
      </c>
    </row>
    <row r="23" spans="3:3">
      <c r="C23" s="4" t="s">
        <v>36</v>
      </c>
    </row>
    <row r="24" spans="3:3">
      <c r="C24" s="4" t="s">
        <v>37</v>
      </c>
    </row>
    <row r="25" spans="3:3">
      <c r="C25" s="4" t="s">
        <v>38</v>
      </c>
    </row>
    <row r="26" spans="3:3">
      <c r="C26" s="4" t="s">
        <v>39</v>
      </c>
    </row>
    <row r="27" spans="3:3">
      <c r="C27" s="4" t="s">
        <v>40</v>
      </c>
    </row>
    <row r="28" spans="3:3">
      <c r="C28" s="4" t="s">
        <v>41</v>
      </c>
    </row>
    <row r="29" spans="3:3">
      <c r="C29" s="4" t="s">
        <v>42</v>
      </c>
    </row>
    <row r="30" spans="3:3">
      <c r="C30" s="4" t="s">
        <v>43</v>
      </c>
    </row>
    <row r="31" spans="3:3">
      <c r="C31" s="4" t="s">
        <v>44</v>
      </c>
    </row>
    <row r="32" spans="3:3">
      <c r="C32" s="4" t="s">
        <v>45</v>
      </c>
    </row>
    <row r="33" spans="3:3">
      <c r="C33" s="4" t="s">
        <v>46</v>
      </c>
    </row>
    <row r="34" spans="3:3">
      <c r="C34" s="4" t="s">
        <v>47</v>
      </c>
    </row>
    <row r="35" spans="3:3">
      <c r="C35" s="4" t="s">
        <v>48</v>
      </c>
    </row>
    <row r="36" spans="3:3">
      <c r="C36" s="4" t="s">
        <v>49</v>
      </c>
    </row>
    <row r="37" spans="3:3">
      <c r="C37" s="4" t="s">
        <v>50</v>
      </c>
    </row>
    <row r="38" spans="3:3">
      <c r="C38" s="4" t="s">
        <v>51</v>
      </c>
    </row>
    <row r="39" spans="3:3">
      <c r="C39" s="4" t="s">
        <v>52</v>
      </c>
    </row>
    <row r="40" spans="3:3">
      <c r="C40" s="4" t="s">
        <v>53</v>
      </c>
    </row>
    <row r="41" spans="3:3">
      <c r="C41" s="4" t="s">
        <v>54</v>
      </c>
    </row>
    <row r="42" spans="3:3">
      <c r="C42" s="4" t="s">
        <v>55</v>
      </c>
    </row>
    <row r="43" spans="3:3">
      <c r="C43" s="4" t="s">
        <v>56</v>
      </c>
    </row>
    <row r="44" spans="3:3">
      <c r="C44" s="4" t="s">
        <v>57</v>
      </c>
    </row>
    <row r="45" spans="3:3">
      <c r="C45" s="4" t="s">
        <v>58</v>
      </c>
    </row>
    <row r="46" spans="3:3">
      <c r="C46" s="4" t="s">
        <v>59</v>
      </c>
    </row>
    <row r="47" spans="3:3">
      <c r="C47" s="4" t="s">
        <v>60</v>
      </c>
    </row>
    <row r="48" spans="3:3">
      <c r="C48" s="4" t="s">
        <v>61</v>
      </c>
    </row>
    <row r="49" spans="3:3">
      <c r="C49" s="4" t="s">
        <v>62</v>
      </c>
    </row>
  </sheetData>
  <sheetProtection algorithmName="SHA-512" hashValue="posaBHnjhg4ei7AB7tw6P31iyEQnv2ihY/IEt4bak3Fk94G3zVmD4VvM0TQ5HwRd1ckZOpF3y5w4HogDjURH2Q==" saltValue="YlUj1qyQ2AdV+Q9H4G9qMw==" spinCount="100000" sheet="1" objects="1" scenarios="1"/>
  <dataConsolidate/>
  <phoneticPr fontId="5"/>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E1FF"/>
    <outlinePr summaryBelow="0"/>
    <pageSetUpPr fitToPage="1"/>
  </sheetPr>
  <dimension ref="A1:X290"/>
  <sheetViews>
    <sheetView showGridLines="0" tabSelected="1" topLeftCell="B1" zoomScaleNormal="100" zoomScaleSheetLayoutView="100" workbookViewId="0">
      <selection activeCell="B1" sqref="B1"/>
    </sheetView>
  </sheetViews>
  <sheetFormatPr defaultRowHeight="13.5"/>
  <cols>
    <col min="1" max="1" width="10.625" style="25" hidden="1" customWidth="1"/>
    <col min="2" max="3" width="1.625" style="25" customWidth="1"/>
    <col min="4" max="4" width="5.625" style="25" customWidth="1"/>
    <col min="5" max="8" width="6.625" style="25" customWidth="1"/>
    <col min="9" max="10" width="3.625" style="25" customWidth="1"/>
    <col min="11" max="21" width="6.625" style="25" customWidth="1"/>
    <col min="22" max="22" width="10.625" style="25" customWidth="1"/>
    <col min="23" max="24" width="3.625" style="25" customWidth="1"/>
    <col min="25" max="16384" width="9" style="1"/>
  </cols>
  <sheetData>
    <row r="1" spans="1:24" ht="39.950000000000003" customHeight="1">
      <c r="A1" s="11" t="str">
        <f>P市町村名</f>
        <v>黒潮町</v>
      </c>
      <c r="B1" s="11"/>
      <c r="C1" s="327" t="str">
        <f>P対象年度 &amp; " " &amp; P市町村名 &amp; P業種 &amp; "
競争入札参加資格審査申請書"</f>
        <v>平成31・32年度 黒潮町測量・建設コンサルタント等業務
競争入札参加資格審査申請書</v>
      </c>
      <c r="D1" s="327"/>
      <c r="E1" s="327"/>
      <c r="F1" s="327"/>
      <c r="G1" s="327"/>
      <c r="H1" s="327"/>
      <c r="I1" s="327"/>
      <c r="J1" s="327"/>
      <c r="K1" s="327"/>
      <c r="L1" s="327"/>
      <c r="M1" s="327"/>
      <c r="N1" s="327"/>
      <c r="O1" s="327"/>
      <c r="P1" s="327"/>
      <c r="Q1" s="327"/>
      <c r="R1" s="327"/>
      <c r="S1" s="327"/>
      <c r="T1" s="327"/>
      <c r="U1" s="321">
        <v>43474</v>
      </c>
      <c r="V1" s="321"/>
      <c r="W1" s="27"/>
      <c r="X1" s="27"/>
    </row>
    <row r="2" spans="1:24" ht="15" customHeight="1">
      <c r="A2" s="11" t="str">
        <f>P業種区分</f>
        <v>コンサル</v>
      </c>
      <c r="B2" s="11"/>
      <c r="C2" s="28"/>
      <c r="D2" s="28"/>
      <c r="X2" s="29"/>
    </row>
    <row r="3" spans="1:24" ht="27.95" customHeight="1">
      <c r="A3" s="8" t="str">
        <f>Pver</f>
        <v>2019.01</v>
      </c>
      <c r="B3" s="8"/>
      <c r="C3" s="322" t="str">
        <f>P対象年度 &amp; " " &amp; P市町村名 &amp; " " &amp; P業種 &amp; "の申請に必要な項目を入力してください。
技術者入力シートには、管理部門、営業部門などを除き、コンサルタント業務にたずさわる技術職員の情報を入力してください。"</f>
        <v>平成31・32年度 黒潮町 測量・建設コンサルタント等業務の申請に必要な項目を入力してください。
技術者入力シートには、管理部門、営業部門などを除き、コンサルタント業務にたずさわる技術職員の情報を入力してください。</v>
      </c>
      <c r="D3" s="322"/>
      <c r="E3" s="322"/>
      <c r="F3" s="322"/>
      <c r="G3" s="322"/>
      <c r="H3" s="322"/>
      <c r="I3" s="322"/>
      <c r="J3" s="322"/>
      <c r="K3" s="322"/>
      <c r="L3" s="322"/>
      <c r="M3" s="322"/>
      <c r="N3" s="322"/>
      <c r="O3" s="322"/>
      <c r="P3" s="322"/>
      <c r="Q3" s="322"/>
      <c r="R3" s="322"/>
      <c r="S3" s="322"/>
      <c r="T3" s="322"/>
      <c r="U3" s="322"/>
      <c r="V3" s="322"/>
      <c r="W3" s="322"/>
    </row>
    <row r="4" spans="1:24" ht="45" customHeight="1">
      <c r="A4" s="8"/>
      <c r="B4" s="8"/>
      <c r="C4" s="323" t="s">
        <v>236</v>
      </c>
      <c r="D4" s="324"/>
      <c r="E4" s="324"/>
      <c r="F4" s="324"/>
      <c r="G4" s="324"/>
      <c r="H4" s="324"/>
      <c r="I4" s="324"/>
      <c r="J4" s="324"/>
      <c r="K4" s="324"/>
      <c r="L4" s="324"/>
      <c r="M4" s="324"/>
      <c r="N4" s="324"/>
      <c r="O4" s="324"/>
      <c r="P4" s="324"/>
      <c r="Q4" s="324"/>
      <c r="R4" s="324"/>
      <c r="S4" s="324"/>
      <c r="T4" s="324"/>
      <c r="U4" s="324"/>
      <c r="V4" s="324"/>
      <c r="W4" s="324"/>
    </row>
    <row r="5" spans="1:24" ht="20.100000000000001" customHeight="1">
      <c r="A5" s="8"/>
      <c r="B5" s="8"/>
      <c r="C5" s="325" t="s">
        <v>237</v>
      </c>
      <c r="D5" s="326"/>
      <c r="E5" s="326"/>
      <c r="F5" s="326"/>
      <c r="G5" s="326"/>
      <c r="H5" s="326"/>
      <c r="I5" s="326"/>
      <c r="J5" s="326"/>
      <c r="K5" s="326"/>
      <c r="L5" s="326"/>
      <c r="M5" s="326"/>
      <c r="N5" s="326"/>
      <c r="O5" s="326"/>
      <c r="P5" s="326"/>
      <c r="Q5" s="326"/>
      <c r="R5" s="326"/>
      <c r="S5" s="326"/>
      <c r="T5" s="326"/>
      <c r="U5" s="326"/>
      <c r="V5" s="326"/>
      <c r="W5" s="326"/>
    </row>
    <row r="6" spans="1:24" ht="6" customHeight="1">
      <c r="A6" s="8"/>
      <c r="B6" s="8"/>
      <c r="E6" s="5"/>
    </row>
    <row r="7" spans="1:24" ht="20.100000000000001" customHeight="1">
      <c r="A7" s="8"/>
      <c r="B7" s="8"/>
      <c r="C7" s="224" t="s">
        <v>159</v>
      </c>
      <c r="D7" s="225"/>
      <c r="E7" s="225"/>
      <c r="F7" s="225"/>
      <c r="G7" s="225"/>
      <c r="H7" s="226"/>
    </row>
    <row r="8" spans="1:24" ht="5.0999999999999996" customHeight="1">
      <c r="A8" s="8"/>
      <c r="B8" s="8"/>
      <c r="C8" s="33"/>
      <c r="D8" s="34"/>
      <c r="E8" s="319"/>
      <c r="F8" s="319"/>
      <c r="G8" s="319"/>
      <c r="H8" s="319"/>
      <c r="I8" s="35"/>
      <c r="J8" s="35"/>
      <c r="K8" s="35"/>
      <c r="L8" s="35"/>
      <c r="M8" s="35"/>
      <c r="N8" s="35"/>
      <c r="O8" s="35"/>
      <c r="P8" s="35"/>
      <c r="Q8" s="35"/>
      <c r="R8" s="35"/>
      <c r="S8" s="35"/>
      <c r="T8" s="35"/>
      <c r="U8" s="35"/>
      <c r="V8" s="35"/>
      <c r="W8" s="36"/>
    </row>
    <row r="9" spans="1:24" ht="5.0999999999999996" customHeight="1">
      <c r="A9" s="8"/>
      <c r="B9" s="8"/>
      <c r="C9" s="33"/>
      <c r="D9" s="90"/>
      <c r="E9" s="90"/>
      <c r="F9" s="90"/>
      <c r="G9" s="90"/>
      <c r="H9" s="90"/>
      <c r="I9" s="86"/>
      <c r="J9" s="86"/>
      <c r="K9" s="86"/>
      <c r="L9" s="86"/>
      <c r="M9" s="86"/>
      <c r="N9" s="86"/>
      <c r="O9" s="86"/>
      <c r="P9" s="86"/>
      <c r="Q9" s="86"/>
      <c r="R9" s="86"/>
      <c r="S9" s="86"/>
      <c r="T9" s="86"/>
      <c r="U9" s="86"/>
      <c r="V9" s="86"/>
      <c r="W9" s="39"/>
    </row>
    <row r="10" spans="1:24" ht="20.100000000000001" customHeight="1">
      <c r="A10" s="8"/>
      <c r="B10" s="8"/>
      <c r="C10" s="12"/>
      <c r="D10" s="38">
        <v>1</v>
      </c>
      <c r="E10" s="222" t="s">
        <v>214</v>
      </c>
      <c r="F10" s="222"/>
      <c r="G10" s="222"/>
      <c r="H10" s="222"/>
      <c r="I10" s="320"/>
      <c r="J10" s="320"/>
      <c r="K10" s="320"/>
      <c r="L10" s="320"/>
      <c r="M10" s="88"/>
      <c r="N10" s="88"/>
      <c r="O10" s="88"/>
      <c r="P10" s="88"/>
      <c r="Q10" s="99"/>
      <c r="R10" s="88"/>
      <c r="S10" s="88"/>
      <c r="T10" s="88"/>
      <c r="U10" s="88"/>
      <c r="V10" s="85"/>
      <c r="W10" s="100"/>
      <c r="X10" s="1"/>
    </row>
    <row r="11" spans="1:24" ht="27.95" customHeight="1">
      <c r="A11" s="8">
        <f>IF(AND($I10&lt;&gt;"新規", $I10&lt;&gt;"継続"), 102, 0)</f>
        <v>102</v>
      </c>
      <c r="B11" s="8"/>
      <c r="C11" s="12"/>
      <c r="D11" s="101"/>
      <c r="E11" s="101"/>
      <c r="F11" s="101"/>
      <c r="G11" s="101"/>
      <c r="H11" s="101"/>
      <c r="I11" s="40" t="s">
        <v>157</v>
      </c>
      <c r="J11" s="202" t="s">
        <v>193</v>
      </c>
      <c r="K11" s="329"/>
      <c r="L11" s="329"/>
      <c r="M11" s="329"/>
      <c r="N11" s="329"/>
      <c r="O11" s="329"/>
      <c r="P11" s="329"/>
      <c r="Q11" s="329"/>
      <c r="R11" s="329"/>
      <c r="S11" s="329"/>
      <c r="T11" s="329"/>
      <c r="U11" s="329"/>
      <c r="V11" s="329"/>
      <c r="W11" s="100"/>
      <c r="X11" s="1"/>
    </row>
    <row r="12" spans="1:24" ht="20.100000000000001" customHeight="1">
      <c r="A12" s="8">
        <f>IF(ISBLANK(I12), 1, 0)</f>
        <v>1</v>
      </c>
      <c r="B12" s="8"/>
      <c r="C12" s="37"/>
      <c r="D12" s="38">
        <v>2</v>
      </c>
      <c r="E12" s="222" t="s">
        <v>69</v>
      </c>
      <c r="F12" s="222"/>
      <c r="G12" s="222"/>
      <c r="H12" s="222"/>
      <c r="I12" s="235"/>
      <c r="J12" s="235"/>
      <c r="K12" s="235"/>
      <c r="L12" s="235"/>
      <c r="M12" s="221"/>
      <c r="N12" s="221"/>
      <c r="O12" s="221"/>
      <c r="P12" s="221"/>
      <c r="Q12" s="221"/>
      <c r="R12" s="221"/>
      <c r="S12" s="221"/>
      <c r="T12" s="221"/>
      <c r="U12" s="221"/>
      <c r="V12" s="221"/>
      <c r="W12" s="39"/>
    </row>
    <row r="13" spans="1:24" ht="20.100000000000001" customHeight="1">
      <c r="A13" s="8"/>
      <c r="B13" s="8"/>
      <c r="C13" s="37"/>
      <c r="D13" s="38"/>
      <c r="E13" s="222"/>
      <c r="F13" s="222"/>
      <c r="G13" s="222"/>
      <c r="H13" s="222"/>
      <c r="I13" s="40" t="s">
        <v>157</v>
      </c>
      <c r="J13" s="203" t="s">
        <v>200</v>
      </c>
      <c r="K13" s="203"/>
      <c r="L13" s="203"/>
      <c r="M13" s="203"/>
      <c r="N13" s="203"/>
      <c r="O13" s="203"/>
      <c r="P13" s="203"/>
      <c r="Q13" s="203"/>
      <c r="R13" s="203"/>
      <c r="S13" s="203"/>
      <c r="T13" s="203"/>
      <c r="U13" s="203"/>
      <c r="V13" s="203"/>
      <c r="W13" s="39"/>
    </row>
    <row r="14" spans="1:24" ht="20.100000000000001" customHeight="1">
      <c r="A14" s="8">
        <f>IF(AND($I14&lt;&gt;"個人", $I14&lt;&gt;"法人"), 102, 0)</f>
        <v>102</v>
      </c>
      <c r="B14" s="8"/>
      <c r="C14" s="37"/>
      <c r="D14" s="38">
        <v>3</v>
      </c>
      <c r="E14" s="222" t="s">
        <v>70</v>
      </c>
      <c r="F14" s="222"/>
      <c r="G14" s="222"/>
      <c r="H14" s="222"/>
      <c r="I14" s="320"/>
      <c r="J14" s="320"/>
      <c r="K14" s="320"/>
      <c r="L14" s="320"/>
      <c r="M14" s="221"/>
      <c r="N14" s="221"/>
      <c r="O14" s="221"/>
      <c r="P14" s="221"/>
      <c r="Q14" s="221"/>
      <c r="R14" s="221"/>
      <c r="S14" s="221"/>
      <c r="T14" s="221"/>
      <c r="U14" s="221"/>
      <c r="V14" s="221"/>
      <c r="W14" s="39"/>
    </row>
    <row r="15" spans="1:24" ht="20.100000000000001" customHeight="1">
      <c r="A15" s="8"/>
      <c r="B15" s="8"/>
      <c r="C15" s="37"/>
      <c r="D15" s="38"/>
      <c r="E15" s="222"/>
      <c r="F15" s="222"/>
      <c r="G15" s="222"/>
      <c r="H15" s="222"/>
      <c r="I15" s="40" t="s">
        <v>75</v>
      </c>
      <c r="J15" s="203" t="s">
        <v>74</v>
      </c>
      <c r="K15" s="203"/>
      <c r="L15" s="203"/>
      <c r="M15" s="203"/>
      <c r="N15" s="203"/>
      <c r="O15" s="203"/>
      <c r="P15" s="203"/>
      <c r="Q15" s="203"/>
      <c r="R15" s="203"/>
      <c r="S15" s="203"/>
      <c r="T15" s="203"/>
      <c r="U15" s="203"/>
      <c r="V15" s="203"/>
      <c r="W15" s="39"/>
    </row>
    <row r="16" spans="1:24" ht="20.100000000000001" customHeight="1">
      <c r="A16" s="8">
        <f>IF(AND($I16&lt;&gt;"無", $I16&lt;&gt;"有"), 102, 0)</f>
        <v>102</v>
      </c>
      <c r="B16" s="8"/>
      <c r="C16" s="37"/>
      <c r="D16" s="38">
        <v>4</v>
      </c>
      <c r="E16" s="222" t="s">
        <v>71</v>
      </c>
      <c r="F16" s="222"/>
      <c r="G16" s="222"/>
      <c r="H16" s="222"/>
      <c r="I16" s="320"/>
      <c r="J16" s="320"/>
      <c r="K16" s="320"/>
      <c r="L16" s="320"/>
      <c r="M16" s="221"/>
      <c r="N16" s="221"/>
      <c r="O16" s="221"/>
      <c r="P16" s="221"/>
      <c r="Q16" s="221"/>
      <c r="R16" s="221"/>
      <c r="S16" s="221"/>
      <c r="T16" s="221"/>
      <c r="U16" s="221"/>
      <c r="V16" s="221"/>
      <c r="W16" s="39"/>
    </row>
    <row r="17" spans="1:23" ht="20.100000000000001" customHeight="1">
      <c r="A17" s="8"/>
      <c r="B17" s="8"/>
      <c r="C17" s="37"/>
      <c r="D17" s="38"/>
      <c r="E17" s="222"/>
      <c r="F17" s="222"/>
      <c r="G17" s="222"/>
      <c r="H17" s="222"/>
      <c r="I17" s="40" t="s">
        <v>76</v>
      </c>
      <c r="J17" s="203" t="s">
        <v>201</v>
      </c>
      <c r="K17" s="203"/>
      <c r="L17" s="203"/>
      <c r="M17" s="203"/>
      <c r="N17" s="203"/>
      <c r="O17" s="203"/>
      <c r="P17" s="203"/>
      <c r="Q17" s="203"/>
      <c r="R17" s="203"/>
      <c r="S17" s="203"/>
      <c r="T17" s="203"/>
      <c r="U17" s="203"/>
      <c r="V17" s="203"/>
      <c r="W17" s="39"/>
    </row>
    <row r="18" spans="1:23" ht="20.100000000000001" customHeight="1">
      <c r="A18" s="8">
        <f>IF(AND($I18&lt;&gt;"無", $I18&lt;&gt;"有"), 102, 0)</f>
        <v>102</v>
      </c>
      <c r="B18" s="8"/>
      <c r="C18" s="37"/>
      <c r="D18" s="38">
        <v>5</v>
      </c>
      <c r="E18" s="222" t="s">
        <v>72</v>
      </c>
      <c r="F18" s="222"/>
      <c r="G18" s="222"/>
      <c r="H18" s="222"/>
      <c r="I18" s="320"/>
      <c r="J18" s="320"/>
      <c r="K18" s="320"/>
      <c r="L18" s="320"/>
      <c r="M18" s="221"/>
      <c r="N18" s="221"/>
      <c r="O18" s="221"/>
      <c r="P18" s="221"/>
      <c r="Q18" s="221"/>
      <c r="R18" s="221"/>
      <c r="S18" s="221"/>
      <c r="T18" s="221"/>
      <c r="U18" s="221"/>
      <c r="V18" s="221"/>
      <c r="W18" s="39"/>
    </row>
    <row r="19" spans="1:23" ht="20.100000000000001" customHeight="1">
      <c r="A19" s="8"/>
      <c r="B19" s="8"/>
      <c r="C19" s="41"/>
      <c r="D19" s="42"/>
      <c r="E19" s="222"/>
      <c r="F19" s="222"/>
      <c r="G19" s="222"/>
      <c r="H19" s="222"/>
      <c r="I19" s="40" t="s">
        <v>76</v>
      </c>
      <c r="J19" s="203" t="s">
        <v>202</v>
      </c>
      <c r="K19" s="203"/>
      <c r="L19" s="203"/>
      <c r="M19" s="203"/>
      <c r="N19" s="203"/>
      <c r="O19" s="203"/>
      <c r="P19" s="203"/>
      <c r="Q19" s="203"/>
      <c r="R19" s="203"/>
      <c r="S19" s="203"/>
      <c r="T19" s="203"/>
      <c r="U19" s="203"/>
      <c r="V19" s="203"/>
      <c r="W19" s="39"/>
    </row>
    <row r="20" spans="1:23" ht="5.0999999999999996" customHeight="1">
      <c r="A20" s="8"/>
      <c r="B20" s="8"/>
      <c r="C20" s="16"/>
      <c r="D20" s="17"/>
      <c r="E20" s="328"/>
      <c r="F20" s="328"/>
      <c r="G20" s="328"/>
      <c r="H20" s="328"/>
      <c r="I20" s="17"/>
      <c r="J20" s="17"/>
      <c r="K20" s="17"/>
      <c r="L20" s="17"/>
      <c r="M20" s="17"/>
      <c r="N20" s="17"/>
      <c r="O20" s="17"/>
      <c r="P20" s="17"/>
      <c r="Q20" s="17"/>
      <c r="R20" s="17"/>
      <c r="S20" s="17"/>
      <c r="T20" s="17"/>
      <c r="U20" s="17"/>
      <c r="V20" s="17"/>
      <c r="W20" s="18"/>
    </row>
    <row r="21" spans="1:23" ht="8.1" customHeight="1">
      <c r="A21" s="8"/>
      <c r="B21" s="8"/>
      <c r="E21" s="5"/>
    </row>
    <row r="22" spans="1:23" ht="8.1" customHeight="1">
      <c r="A22" s="8"/>
      <c r="B22" s="8"/>
      <c r="E22" s="91"/>
    </row>
    <row r="23" spans="1:23" ht="20.100000000000001" customHeight="1">
      <c r="A23" s="8"/>
      <c r="B23" s="8"/>
      <c r="C23" s="224" t="s">
        <v>160</v>
      </c>
      <c r="D23" s="225"/>
      <c r="E23" s="225"/>
      <c r="F23" s="225"/>
      <c r="G23" s="225"/>
      <c r="H23" s="226"/>
    </row>
    <row r="24" spans="1:23" ht="5.0999999999999996" customHeight="1">
      <c r="A24" s="8"/>
      <c r="B24" s="8"/>
      <c r="C24" s="33"/>
      <c r="D24" s="34"/>
      <c r="E24" s="319"/>
      <c r="F24" s="319"/>
      <c r="G24" s="319"/>
      <c r="H24" s="319"/>
      <c r="I24" s="35"/>
      <c r="J24" s="35"/>
      <c r="K24" s="35"/>
      <c r="L24" s="35"/>
      <c r="M24" s="35"/>
      <c r="N24" s="35"/>
      <c r="O24" s="35"/>
      <c r="P24" s="35"/>
      <c r="Q24" s="35"/>
      <c r="R24" s="35"/>
      <c r="S24" s="35"/>
      <c r="T24" s="35"/>
      <c r="U24" s="35"/>
      <c r="V24" s="35"/>
      <c r="W24" s="36"/>
    </row>
    <row r="25" spans="1:23" ht="5.0999999999999996" customHeight="1">
      <c r="A25" s="8"/>
      <c r="B25" s="8"/>
      <c r="C25" s="33"/>
      <c r="D25" s="90"/>
      <c r="E25" s="90"/>
      <c r="F25" s="90"/>
      <c r="G25" s="90"/>
      <c r="H25" s="90"/>
      <c r="I25" s="86"/>
      <c r="J25" s="86"/>
      <c r="K25" s="86"/>
      <c r="L25" s="86"/>
      <c r="M25" s="86"/>
      <c r="N25" s="86"/>
      <c r="O25" s="86"/>
      <c r="P25" s="86"/>
      <c r="Q25" s="86"/>
      <c r="R25" s="86"/>
      <c r="S25" s="86"/>
      <c r="T25" s="86"/>
      <c r="U25" s="86"/>
      <c r="V25" s="86"/>
      <c r="W25" s="39"/>
    </row>
    <row r="26" spans="1:23" ht="20.100000000000001" customHeight="1">
      <c r="A26" s="8">
        <f>IF(I26="", 1, IF(ISERROR(FIND("、"&amp;I26&amp;"、", "、黒潮町内、高知県内、高知県外、")), 102,0))</f>
        <v>1</v>
      </c>
      <c r="B26" s="8"/>
      <c r="C26" s="37"/>
      <c r="D26" s="38">
        <v>1</v>
      </c>
      <c r="E26" s="219" t="s">
        <v>158</v>
      </c>
      <c r="F26" s="219"/>
      <c r="G26" s="219"/>
      <c r="H26" s="219"/>
      <c r="I26" s="320"/>
      <c r="J26" s="320"/>
      <c r="K26" s="320"/>
      <c r="L26" s="320"/>
      <c r="M26" s="221"/>
      <c r="N26" s="221"/>
      <c r="O26" s="221"/>
      <c r="P26" s="221"/>
      <c r="Q26" s="221"/>
      <c r="R26" s="221"/>
      <c r="S26" s="221"/>
      <c r="T26" s="221"/>
      <c r="U26" s="221"/>
      <c r="V26" s="221"/>
      <c r="W26" s="39"/>
    </row>
    <row r="27" spans="1:23" ht="20.100000000000001" customHeight="1">
      <c r="A27" s="8"/>
      <c r="B27" s="8"/>
      <c r="C27" s="37"/>
      <c r="D27" s="38"/>
      <c r="E27" s="222"/>
      <c r="F27" s="222"/>
      <c r="G27" s="222"/>
      <c r="H27" s="222"/>
      <c r="I27" s="40" t="s">
        <v>75</v>
      </c>
      <c r="J27" s="203" t="s">
        <v>74</v>
      </c>
      <c r="K27" s="203"/>
      <c r="L27" s="203"/>
      <c r="M27" s="203"/>
      <c r="N27" s="203"/>
      <c r="O27" s="203"/>
      <c r="P27" s="203"/>
      <c r="Q27" s="203"/>
      <c r="R27" s="203"/>
      <c r="S27" s="203"/>
      <c r="T27" s="203"/>
      <c r="U27" s="203"/>
      <c r="V27" s="203"/>
      <c r="W27" s="39"/>
    </row>
    <row r="28" spans="1:23" ht="20.100000000000001" customHeight="1">
      <c r="A28" s="8">
        <f>IF(ISBLANK(I28), 1, 0)</f>
        <v>1</v>
      </c>
      <c r="B28" s="8"/>
      <c r="C28" s="37"/>
      <c r="D28" s="38">
        <v>2</v>
      </c>
      <c r="E28" s="219" t="s">
        <v>0</v>
      </c>
      <c r="F28" s="219"/>
      <c r="G28" s="219"/>
      <c r="H28" s="219"/>
      <c r="I28" s="233"/>
      <c r="J28" s="233"/>
      <c r="K28" s="233"/>
      <c r="L28" s="233"/>
      <c r="M28" s="221"/>
      <c r="N28" s="221"/>
      <c r="O28" s="221"/>
      <c r="P28" s="221"/>
      <c r="Q28" s="221"/>
      <c r="R28" s="221"/>
      <c r="S28" s="221"/>
      <c r="T28" s="221"/>
      <c r="U28" s="221"/>
      <c r="V28" s="221"/>
      <c r="W28" s="39"/>
    </row>
    <row r="29" spans="1:23" ht="20.100000000000001" customHeight="1">
      <c r="A29" s="8"/>
      <c r="B29" s="8"/>
      <c r="C29" s="37"/>
      <c r="D29" s="38"/>
      <c r="E29" s="222"/>
      <c r="F29" s="222"/>
      <c r="G29" s="222"/>
      <c r="H29" s="222"/>
      <c r="I29" s="40" t="s">
        <v>76</v>
      </c>
      <c r="J29" s="203" t="s">
        <v>165</v>
      </c>
      <c r="K29" s="203"/>
      <c r="L29" s="203"/>
      <c r="M29" s="203"/>
      <c r="N29" s="203"/>
      <c r="O29" s="203"/>
      <c r="P29" s="203"/>
      <c r="Q29" s="203"/>
      <c r="R29" s="203"/>
      <c r="S29" s="203"/>
      <c r="T29" s="203"/>
      <c r="U29" s="203"/>
      <c r="V29" s="203"/>
      <c r="W29" s="39"/>
    </row>
    <row r="30" spans="1:23" ht="20.100000000000001" customHeight="1">
      <c r="A30" s="8">
        <f>IF(ISBLANK(I30), 1, 0)</f>
        <v>1</v>
      </c>
      <c r="B30" s="8"/>
      <c r="C30" s="37"/>
      <c r="D30" s="38">
        <v>3</v>
      </c>
      <c r="E30" s="219" t="s">
        <v>1</v>
      </c>
      <c r="F30" s="219"/>
      <c r="G30" s="219"/>
      <c r="H30" s="219"/>
      <c r="I30" s="220"/>
      <c r="J30" s="220"/>
      <c r="K30" s="220"/>
      <c r="L30" s="220"/>
      <c r="M30" s="220"/>
      <c r="N30" s="220"/>
      <c r="O30" s="220"/>
      <c r="P30" s="220"/>
      <c r="Q30" s="220"/>
      <c r="R30" s="220"/>
      <c r="S30" s="220"/>
      <c r="T30" s="220"/>
      <c r="U30" s="220"/>
      <c r="V30" s="220"/>
      <c r="W30" s="39"/>
    </row>
    <row r="31" spans="1:23" ht="20.100000000000001" customHeight="1">
      <c r="A31" s="8"/>
      <c r="B31" s="8"/>
      <c r="C31" s="37"/>
      <c r="D31" s="38"/>
      <c r="E31" s="222"/>
      <c r="F31" s="222"/>
      <c r="G31" s="222"/>
      <c r="H31" s="222"/>
      <c r="I31" s="40" t="s">
        <v>76</v>
      </c>
      <c r="J31" s="203" t="s">
        <v>195</v>
      </c>
      <c r="K31" s="203"/>
      <c r="L31" s="203"/>
      <c r="M31" s="203"/>
      <c r="N31" s="203"/>
      <c r="O31" s="203"/>
      <c r="P31" s="203"/>
      <c r="Q31" s="203"/>
      <c r="R31" s="203"/>
      <c r="S31" s="203"/>
      <c r="T31" s="203"/>
      <c r="U31" s="203"/>
      <c r="V31" s="203"/>
      <c r="W31" s="39"/>
    </row>
    <row r="32" spans="1:23" ht="20.100000000000001" customHeight="1">
      <c r="A32" s="8">
        <f>IF(ISBLANK(I32), 1, 0)</f>
        <v>1</v>
      </c>
      <c r="B32" s="8"/>
      <c r="C32" s="37"/>
      <c r="D32" s="38">
        <v>4</v>
      </c>
      <c r="E32" s="219" t="s">
        <v>2</v>
      </c>
      <c r="F32" s="219"/>
      <c r="G32" s="219"/>
      <c r="H32" s="219"/>
      <c r="I32" s="220"/>
      <c r="J32" s="220"/>
      <c r="K32" s="220"/>
      <c r="L32" s="220"/>
      <c r="M32" s="220"/>
      <c r="N32" s="220"/>
      <c r="O32" s="220"/>
      <c r="P32" s="220"/>
      <c r="Q32" s="220"/>
      <c r="R32" s="220"/>
      <c r="S32" s="220"/>
      <c r="T32" s="220"/>
      <c r="U32" s="220"/>
      <c r="V32" s="220"/>
      <c r="W32" s="39"/>
    </row>
    <row r="33" spans="1:23" ht="20.100000000000001" customHeight="1">
      <c r="A33" s="8"/>
      <c r="B33" s="8"/>
      <c r="C33" s="41"/>
      <c r="D33" s="42"/>
      <c r="E33" s="222"/>
      <c r="F33" s="222"/>
      <c r="G33" s="222"/>
      <c r="H33" s="222"/>
      <c r="I33" s="40" t="s">
        <v>76</v>
      </c>
      <c r="J33" s="203" t="s">
        <v>166</v>
      </c>
      <c r="K33" s="203"/>
      <c r="L33" s="203"/>
      <c r="M33" s="203"/>
      <c r="N33" s="203"/>
      <c r="O33" s="203"/>
      <c r="P33" s="203"/>
      <c r="Q33" s="203"/>
      <c r="R33" s="203"/>
      <c r="S33" s="203"/>
      <c r="T33" s="203"/>
      <c r="U33" s="203"/>
      <c r="V33" s="203"/>
      <c r="W33" s="39"/>
    </row>
    <row r="34" spans="1:23" ht="20.100000000000001" customHeight="1">
      <c r="A34" s="8">
        <f>IF(ISBLANK(I34), 1, 0)</f>
        <v>1</v>
      </c>
      <c r="B34" s="8"/>
      <c r="C34" s="37"/>
      <c r="D34" s="38">
        <v>5</v>
      </c>
      <c r="E34" s="219" t="s">
        <v>3</v>
      </c>
      <c r="F34" s="219"/>
      <c r="G34" s="219"/>
      <c r="H34" s="219"/>
      <c r="I34" s="220"/>
      <c r="J34" s="220"/>
      <c r="K34" s="220"/>
      <c r="L34" s="220"/>
      <c r="M34" s="220"/>
      <c r="N34" s="220"/>
      <c r="O34" s="220"/>
      <c r="P34" s="220"/>
      <c r="Q34" s="220"/>
      <c r="R34" s="220"/>
      <c r="S34" s="220"/>
      <c r="T34" s="220"/>
      <c r="U34" s="220"/>
      <c r="V34" s="220"/>
      <c r="W34" s="39"/>
    </row>
    <row r="35" spans="1:23" ht="39.950000000000003" customHeight="1">
      <c r="A35" s="8"/>
      <c r="B35" s="8"/>
      <c r="C35" s="41"/>
      <c r="D35" s="42"/>
      <c r="E35" s="222"/>
      <c r="F35" s="222"/>
      <c r="G35" s="222"/>
      <c r="H35" s="222"/>
      <c r="I35" s="43" t="s">
        <v>76</v>
      </c>
      <c r="J35" s="202" t="s">
        <v>167</v>
      </c>
      <c r="K35" s="202"/>
      <c r="L35" s="202"/>
      <c r="M35" s="202"/>
      <c r="N35" s="202"/>
      <c r="O35" s="202"/>
      <c r="P35" s="202"/>
      <c r="Q35" s="202"/>
      <c r="R35" s="202"/>
      <c r="S35" s="202"/>
      <c r="T35" s="202"/>
      <c r="U35" s="202"/>
      <c r="V35" s="202"/>
      <c r="W35" s="44"/>
    </row>
    <row r="36" spans="1:23" ht="20.100000000000001" customHeight="1">
      <c r="A36" s="8">
        <f>IF(ISBLANK(I36), 1, 0)</f>
        <v>1</v>
      </c>
      <c r="B36" s="8"/>
      <c r="C36" s="37"/>
      <c r="D36" s="38">
        <v>6</v>
      </c>
      <c r="E36" s="219" t="s">
        <v>152</v>
      </c>
      <c r="F36" s="219"/>
      <c r="G36" s="219"/>
      <c r="H36" s="219"/>
      <c r="I36" s="220"/>
      <c r="J36" s="220"/>
      <c r="K36" s="220"/>
      <c r="L36" s="220"/>
      <c r="M36" s="220"/>
      <c r="N36" s="220"/>
      <c r="O36" s="220"/>
      <c r="P36" s="220"/>
      <c r="Q36" s="220"/>
      <c r="R36" s="220"/>
      <c r="S36" s="220"/>
      <c r="T36" s="220"/>
      <c r="U36" s="220"/>
      <c r="V36" s="220"/>
      <c r="W36" s="39"/>
    </row>
    <row r="37" spans="1:23" ht="20.100000000000001" customHeight="1">
      <c r="A37" s="8"/>
      <c r="B37" s="8"/>
      <c r="C37" s="41"/>
      <c r="D37" s="42"/>
      <c r="E37" s="222"/>
      <c r="F37" s="222"/>
      <c r="G37" s="222"/>
      <c r="H37" s="222"/>
      <c r="I37" s="40" t="s">
        <v>76</v>
      </c>
      <c r="J37" s="203" t="s">
        <v>196</v>
      </c>
      <c r="K37" s="203"/>
      <c r="L37" s="203"/>
      <c r="M37" s="203"/>
      <c r="N37" s="203"/>
      <c r="O37" s="203"/>
      <c r="P37" s="203"/>
      <c r="Q37" s="203"/>
      <c r="R37" s="203"/>
      <c r="S37" s="203"/>
      <c r="T37" s="203"/>
      <c r="U37" s="203"/>
      <c r="V37" s="203"/>
      <c r="W37" s="45"/>
    </row>
    <row r="38" spans="1:23" ht="20.100000000000001" customHeight="1">
      <c r="A38" s="8"/>
      <c r="B38" s="8"/>
      <c r="C38" s="37"/>
      <c r="D38" s="38">
        <v>7</v>
      </c>
      <c r="E38" s="219" t="s">
        <v>4</v>
      </c>
      <c r="F38" s="219"/>
      <c r="G38" s="219"/>
      <c r="H38" s="219"/>
      <c r="I38" s="220"/>
      <c r="J38" s="220"/>
      <c r="K38" s="220"/>
      <c r="L38" s="220"/>
      <c r="M38" s="220"/>
      <c r="N38" s="220"/>
      <c r="O38" s="220"/>
      <c r="P38" s="220"/>
      <c r="Q38" s="220"/>
      <c r="R38" s="220"/>
      <c r="S38" s="220"/>
      <c r="T38" s="220"/>
      <c r="U38" s="220"/>
      <c r="V38" s="220"/>
      <c r="W38" s="39"/>
    </row>
    <row r="39" spans="1:23" ht="20.100000000000001" customHeight="1">
      <c r="A39" s="8"/>
      <c r="B39" s="8"/>
      <c r="C39" s="41"/>
      <c r="D39" s="42"/>
      <c r="E39" s="222"/>
      <c r="F39" s="222"/>
      <c r="G39" s="222"/>
      <c r="H39" s="222"/>
      <c r="I39" s="40" t="s">
        <v>76</v>
      </c>
      <c r="J39" s="203" t="s">
        <v>77</v>
      </c>
      <c r="K39" s="203"/>
      <c r="L39" s="203"/>
      <c r="M39" s="203"/>
      <c r="N39" s="203"/>
      <c r="O39" s="203"/>
      <c r="P39" s="203"/>
      <c r="Q39" s="203"/>
      <c r="R39" s="203"/>
      <c r="S39" s="203"/>
      <c r="T39" s="203"/>
      <c r="U39" s="203"/>
      <c r="V39" s="203"/>
      <c r="W39" s="45"/>
    </row>
    <row r="40" spans="1:23" ht="20.100000000000001" customHeight="1">
      <c r="A40" s="8">
        <f>IF(ISBLANK(I40), 1, 0)</f>
        <v>1</v>
      </c>
      <c r="B40" s="8"/>
      <c r="C40" s="37"/>
      <c r="D40" s="38">
        <v>8</v>
      </c>
      <c r="E40" s="219" t="s">
        <v>5</v>
      </c>
      <c r="F40" s="219"/>
      <c r="G40" s="219"/>
      <c r="H40" s="219"/>
      <c r="I40" s="220"/>
      <c r="J40" s="220"/>
      <c r="K40" s="220"/>
      <c r="L40" s="220"/>
      <c r="M40" s="220"/>
      <c r="N40" s="220"/>
      <c r="O40" s="220"/>
      <c r="P40" s="220"/>
      <c r="Q40" s="220"/>
      <c r="R40" s="220"/>
      <c r="S40" s="220"/>
      <c r="T40" s="220"/>
      <c r="U40" s="220"/>
      <c r="V40" s="220"/>
      <c r="W40" s="39"/>
    </row>
    <row r="41" spans="1:23" ht="20.100000000000001" customHeight="1">
      <c r="A41" s="8"/>
      <c r="B41" s="8"/>
      <c r="C41" s="41"/>
      <c r="D41" s="42"/>
      <c r="E41" s="222"/>
      <c r="F41" s="222"/>
      <c r="G41" s="222"/>
      <c r="H41" s="222"/>
      <c r="I41" s="40" t="s">
        <v>76</v>
      </c>
      <c r="J41" s="203" t="s">
        <v>79</v>
      </c>
      <c r="K41" s="203"/>
      <c r="L41" s="203"/>
      <c r="M41" s="203"/>
      <c r="N41" s="203"/>
      <c r="O41" s="203"/>
      <c r="P41" s="203"/>
      <c r="Q41" s="203"/>
      <c r="R41" s="203"/>
      <c r="S41" s="203"/>
      <c r="T41" s="203"/>
      <c r="U41" s="203"/>
      <c r="V41" s="203"/>
      <c r="W41" s="39"/>
    </row>
    <row r="42" spans="1:23" ht="20.100000000000001" customHeight="1">
      <c r="A42" s="8">
        <f>IF(ISBLANK(I42), 1, 0)</f>
        <v>1</v>
      </c>
      <c r="B42" s="8"/>
      <c r="C42" s="37"/>
      <c r="D42" s="38">
        <v>9</v>
      </c>
      <c r="E42" s="32" t="s">
        <v>6</v>
      </c>
      <c r="F42" s="32"/>
      <c r="G42" s="32"/>
      <c r="H42" s="32"/>
      <c r="I42" s="220"/>
      <c r="J42" s="220"/>
      <c r="K42" s="220"/>
      <c r="L42" s="220"/>
      <c r="M42" s="221"/>
      <c r="N42" s="221"/>
      <c r="O42" s="221"/>
      <c r="P42" s="221"/>
      <c r="Q42" s="221"/>
      <c r="R42" s="221"/>
      <c r="S42" s="221"/>
      <c r="T42" s="221"/>
      <c r="U42" s="221"/>
      <c r="V42" s="221"/>
      <c r="W42" s="39"/>
    </row>
    <row r="43" spans="1:23" ht="20.100000000000001" customHeight="1">
      <c r="A43" s="8"/>
      <c r="B43" s="8"/>
      <c r="C43" s="41"/>
      <c r="D43" s="42"/>
      <c r="E43" s="42"/>
      <c r="F43" s="42"/>
      <c r="G43" s="42"/>
      <c r="H43" s="42"/>
      <c r="I43" s="40" t="s">
        <v>76</v>
      </c>
      <c r="J43" s="203" t="s">
        <v>238</v>
      </c>
      <c r="K43" s="203"/>
      <c r="L43" s="203"/>
      <c r="M43" s="203"/>
      <c r="N43" s="203"/>
      <c r="O43" s="203"/>
      <c r="P43" s="203"/>
      <c r="Q43" s="203"/>
      <c r="R43" s="203"/>
      <c r="S43" s="203"/>
      <c r="T43" s="203"/>
      <c r="U43" s="203"/>
      <c r="V43" s="203"/>
      <c r="W43" s="39"/>
    </row>
    <row r="44" spans="1:23" ht="20.100000000000001" customHeight="1">
      <c r="A44" s="8"/>
      <c r="B44" s="8"/>
      <c r="C44" s="37"/>
      <c r="D44" s="38">
        <v>10</v>
      </c>
      <c r="E44" s="32" t="s">
        <v>7</v>
      </c>
      <c r="F44" s="32"/>
      <c r="G44" s="32"/>
      <c r="H44" s="32"/>
      <c r="I44" s="220"/>
      <c r="J44" s="220"/>
      <c r="K44" s="220"/>
      <c r="L44" s="220"/>
      <c r="M44" s="221"/>
      <c r="N44" s="221"/>
      <c r="O44" s="221"/>
      <c r="P44" s="221"/>
      <c r="Q44" s="221"/>
      <c r="R44" s="221"/>
      <c r="S44" s="221"/>
      <c r="T44" s="221"/>
      <c r="U44" s="221"/>
      <c r="V44" s="221"/>
      <c r="W44" s="39"/>
    </row>
    <row r="45" spans="1:23" ht="20.100000000000001" customHeight="1">
      <c r="A45" s="8"/>
      <c r="B45" s="8"/>
      <c r="C45" s="41"/>
      <c r="D45" s="42"/>
      <c r="E45" s="42"/>
      <c r="F45" s="42"/>
      <c r="G45" s="42"/>
      <c r="H45" s="42"/>
      <c r="I45" s="40" t="s">
        <v>76</v>
      </c>
      <c r="J45" s="203" t="s">
        <v>203</v>
      </c>
      <c r="K45" s="203"/>
      <c r="L45" s="203"/>
      <c r="M45" s="203"/>
      <c r="N45" s="203"/>
      <c r="O45" s="203"/>
      <c r="P45" s="203"/>
      <c r="Q45" s="203"/>
      <c r="R45" s="203"/>
      <c r="S45" s="203"/>
      <c r="T45" s="203"/>
      <c r="U45" s="203"/>
      <c r="V45" s="203"/>
      <c r="W45" s="39"/>
    </row>
    <row r="46" spans="1:23" ht="20.100000000000001" customHeight="1">
      <c r="A46" s="8"/>
      <c r="B46" s="8"/>
      <c r="C46" s="37"/>
      <c r="D46" s="38">
        <v>11</v>
      </c>
      <c r="E46" s="219" t="s">
        <v>168</v>
      </c>
      <c r="F46" s="219"/>
      <c r="G46" s="219"/>
      <c r="H46" s="219"/>
      <c r="I46" s="220"/>
      <c r="J46" s="220"/>
      <c r="K46" s="220"/>
      <c r="L46" s="220"/>
      <c r="M46" s="220"/>
      <c r="N46" s="220"/>
      <c r="O46" s="220"/>
      <c r="P46" s="220"/>
      <c r="Q46" s="220"/>
      <c r="R46" s="220"/>
      <c r="S46" s="220"/>
      <c r="T46" s="220"/>
      <c r="U46" s="220"/>
      <c r="V46" s="220"/>
      <c r="W46" s="39"/>
    </row>
    <row r="47" spans="1:23" ht="20.100000000000001" customHeight="1">
      <c r="A47" s="8"/>
      <c r="B47" s="8"/>
      <c r="C47" s="41"/>
      <c r="D47" s="86"/>
      <c r="E47" s="86"/>
      <c r="F47" s="86"/>
      <c r="G47" s="86"/>
      <c r="H47" s="86"/>
      <c r="I47" s="40" t="s">
        <v>169</v>
      </c>
      <c r="J47" s="202" t="s">
        <v>144</v>
      </c>
      <c r="K47" s="202"/>
      <c r="L47" s="202"/>
      <c r="M47" s="202"/>
      <c r="N47" s="202"/>
      <c r="O47" s="202"/>
      <c r="P47" s="202"/>
      <c r="Q47" s="202"/>
      <c r="R47" s="202"/>
      <c r="S47" s="202"/>
      <c r="T47" s="202"/>
      <c r="U47" s="202"/>
      <c r="V47" s="202"/>
      <c r="W47" s="39"/>
    </row>
    <row r="48" spans="1:23" ht="20.100000000000001" customHeight="1">
      <c r="A48" s="8">
        <f>IF(AND($I48&lt;&gt;"課税", $I48&lt;&gt;"免税"), 102, 0)</f>
        <v>102</v>
      </c>
      <c r="B48" s="8"/>
      <c r="C48" s="37"/>
      <c r="D48" s="38">
        <v>12</v>
      </c>
      <c r="E48" s="219" t="s">
        <v>73</v>
      </c>
      <c r="F48" s="219"/>
      <c r="G48" s="219"/>
      <c r="H48" s="219"/>
      <c r="I48" s="320"/>
      <c r="J48" s="320"/>
      <c r="K48" s="320"/>
      <c r="L48" s="320"/>
      <c r="M48" s="221"/>
      <c r="N48" s="221"/>
      <c r="O48" s="221"/>
      <c r="P48" s="221"/>
      <c r="Q48" s="221"/>
      <c r="R48" s="221"/>
      <c r="S48" s="221"/>
      <c r="T48" s="221"/>
      <c r="U48" s="221"/>
      <c r="V48" s="221"/>
      <c r="W48" s="39"/>
    </row>
    <row r="49" spans="1:23" ht="39.950000000000003" customHeight="1">
      <c r="A49" s="8"/>
      <c r="B49" s="8"/>
      <c r="C49" s="41"/>
      <c r="D49" s="42"/>
      <c r="E49" s="222"/>
      <c r="F49" s="222"/>
      <c r="G49" s="222"/>
      <c r="H49" s="222"/>
      <c r="I49" s="40" t="s">
        <v>75</v>
      </c>
      <c r="J49" s="202" t="s">
        <v>239</v>
      </c>
      <c r="K49" s="203"/>
      <c r="L49" s="203"/>
      <c r="M49" s="203"/>
      <c r="N49" s="203"/>
      <c r="O49" s="203"/>
      <c r="P49" s="203"/>
      <c r="Q49" s="203"/>
      <c r="R49" s="203"/>
      <c r="S49" s="203"/>
      <c r="T49" s="203"/>
      <c r="U49" s="203"/>
      <c r="V49" s="203"/>
      <c r="W49" s="39"/>
    </row>
    <row r="50" spans="1:23" ht="3" customHeight="1">
      <c r="A50" s="8"/>
      <c r="B50" s="8"/>
      <c r="C50" s="41"/>
      <c r="D50" s="86"/>
      <c r="E50" s="86"/>
      <c r="F50" s="86"/>
      <c r="G50" s="86"/>
      <c r="H50" s="86"/>
      <c r="I50" s="40"/>
      <c r="J50" s="87"/>
      <c r="K50" s="87"/>
      <c r="L50" s="87"/>
      <c r="M50" s="87"/>
      <c r="N50" s="87"/>
      <c r="O50" s="87"/>
      <c r="P50" s="87"/>
      <c r="Q50" s="87"/>
      <c r="R50" s="87"/>
      <c r="S50" s="87"/>
      <c r="T50" s="87"/>
      <c r="U50" s="87"/>
      <c r="V50" s="87"/>
      <c r="W50" s="39"/>
    </row>
    <row r="51" spans="1:23" ht="5.0999999999999996" customHeight="1">
      <c r="A51" s="8"/>
      <c r="B51" s="8"/>
      <c r="C51" s="46"/>
      <c r="D51" s="47"/>
      <c r="E51" s="223"/>
      <c r="F51" s="223"/>
      <c r="G51" s="223"/>
      <c r="H51" s="223"/>
      <c r="I51" s="48"/>
      <c r="J51" s="48"/>
      <c r="K51" s="48"/>
      <c r="L51" s="48"/>
      <c r="M51" s="48"/>
      <c r="N51" s="48"/>
      <c r="O51" s="48"/>
      <c r="P51" s="48"/>
      <c r="Q51" s="48"/>
      <c r="R51" s="48"/>
      <c r="S51" s="48"/>
      <c r="T51" s="48"/>
      <c r="U51" s="48"/>
      <c r="V51" s="48"/>
      <c r="W51" s="49"/>
    </row>
    <row r="52" spans="1:23" ht="9.9499999999999993" customHeight="1">
      <c r="A52" s="8"/>
      <c r="B52" s="8"/>
      <c r="C52" s="42"/>
      <c r="D52" s="42"/>
      <c r="E52" s="42"/>
      <c r="F52" s="42"/>
      <c r="G52" s="42"/>
      <c r="H52" s="42"/>
      <c r="I52" s="50"/>
      <c r="J52" s="50"/>
      <c r="K52" s="50"/>
      <c r="L52" s="50"/>
      <c r="M52" s="50"/>
      <c r="N52" s="50"/>
      <c r="O52" s="50"/>
      <c r="P52" s="50"/>
      <c r="Q52" s="50"/>
      <c r="R52" s="50"/>
      <c r="S52" s="50"/>
      <c r="T52" s="50"/>
      <c r="U52" s="50"/>
      <c r="V52" s="50"/>
      <c r="W52" s="42"/>
    </row>
    <row r="53" spans="1:23" ht="9.9499999999999993" customHeight="1">
      <c r="A53" s="8"/>
      <c r="B53" s="8"/>
      <c r="C53" s="42"/>
      <c r="D53" s="42"/>
      <c r="E53" s="42"/>
      <c r="F53" s="42"/>
      <c r="G53" s="42"/>
      <c r="H53" s="42"/>
      <c r="I53" s="50"/>
      <c r="J53" s="42"/>
      <c r="K53" s="42"/>
      <c r="L53" s="42"/>
      <c r="M53" s="42"/>
      <c r="N53" s="42"/>
      <c r="O53" s="42"/>
      <c r="P53" s="42"/>
      <c r="Q53" s="42"/>
      <c r="R53" s="42"/>
      <c r="S53" s="42"/>
      <c r="T53" s="42"/>
      <c r="U53" s="42"/>
      <c r="V53" s="42"/>
      <c r="W53" s="42"/>
    </row>
    <row r="54" spans="1:23" ht="20.100000000000001" customHeight="1">
      <c r="A54" s="8"/>
      <c r="B54" s="8"/>
      <c r="C54" s="224" t="s">
        <v>161</v>
      </c>
      <c r="D54" s="225"/>
      <c r="E54" s="225"/>
      <c r="F54" s="225"/>
      <c r="G54" s="225"/>
      <c r="H54" s="226"/>
    </row>
    <row r="55" spans="1:23" ht="8.1" customHeight="1">
      <c r="A55" s="8"/>
      <c r="B55" s="8"/>
      <c r="C55" s="33"/>
      <c r="D55" s="34"/>
      <c r="E55" s="319"/>
      <c r="F55" s="319"/>
      <c r="G55" s="319"/>
      <c r="H55" s="319"/>
      <c r="I55" s="35"/>
      <c r="J55" s="35"/>
      <c r="K55" s="35"/>
      <c r="L55" s="35"/>
      <c r="M55" s="35"/>
      <c r="N55" s="35"/>
      <c r="O55" s="35"/>
      <c r="P55" s="35"/>
      <c r="Q55" s="35"/>
      <c r="R55" s="35"/>
      <c r="S55" s="35"/>
      <c r="T55" s="35"/>
      <c r="U55" s="35"/>
      <c r="V55" s="35"/>
      <c r="W55" s="36"/>
    </row>
    <row r="56" spans="1:23" ht="8.1" customHeight="1">
      <c r="A56" s="8"/>
      <c r="B56" s="8"/>
      <c r="C56" s="33"/>
      <c r="D56" s="90"/>
      <c r="E56" s="90"/>
      <c r="F56" s="90"/>
      <c r="G56" s="90"/>
      <c r="H56" s="90"/>
      <c r="I56" s="86"/>
      <c r="J56" s="86"/>
      <c r="K56" s="86"/>
      <c r="L56" s="86"/>
      <c r="M56" s="86"/>
      <c r="N56" s="86"/>
      <c r="O56" s="86"/>
      <c r="P56" s="86"/>
      <c r="Q56" s="86"/>
      <c r="R56" s="86"/>
      <c r="S56" s="86"/>
      <c r="T56" s="86"/>
      <c r="U56" s="86"/>
      <c r="V56" s="86"/>
      <c r="W56" s="39"/>
    </row>
    <row r="57" spans="1:23" ht="20.100000000000001" customHeight="1">
      <c r="A57" s="8">
        <f>IF(AND(I16="有",I57=""), 1, IF(AND(I57&lt;&gt;"", ISERROR(FIND("、"&amp;I57&amp;"、", "、黒潮町内、高知県内、高知県外、"))), 102,0))</f>
        <v>0</v>
      </c>
      <c r="B57" s="8"/>
      <c r="C57" s="37"/>
      <c r="D57" s="38">
        <v>1</v>
      </c>
      <c r="E57" s="219" t="s">
        <v>158</v>
      </c>
      <c r="F57" s="219"/>
      <c r="G57" s="219"/>
      <c r="H57" s="219"/>
      <c r="I57" s="320"/>
      <c r="J57" s="320"/>
      <c r="K57" s="320"/>
      <c r="L57" s="320"/>
      <c r="M57" s="221"/>
      <c r="N57" s="221"/>
      <c r="O57" s="221"/>
      <c r="P57" s="221"/>
      <c r="Q57" s="221"/>
      <c r="R57" s="221"/>
      <c r="S57" s="221"/>
      <c r="T57" s="221"/>
      <c r="U57" s="221"/>
      <c r="V57" s="221"/>
      <c r="W57" s="39"/>
    </row>
    <row r="58" spans="1:23" ht="20.100000000000001" customHeight="1">
      <c r="A58" s="8"/>
      <c r="B58" s="8"/>
      <c r="C58" s="37"/>
      <c r="D58" s="38"/>
      <c r="E58" s="222"/>
      <c r="F58" s="222"/>
      <c r="G58" s="222"/>
      <c r="H58" s="222"/>
      <c r="I58" s="40" t="s">
        <v>75</v>
      </c>
      <c r="J58" s="203" t="s">
        <v>74</v>
      </c>
      <c r="K58" s="203"/>
      <c r="L58" s="203"/>
      <c r="M58" s="203"/>
      <c r="N58" s="203"/>
      <c r="O58" s="203"/>
      <c r="P58" s="203"/>
      <c r="Q58" s="203"/>
      <c r="R58" s="203"/>
      <c r="S58" s="203"/>
      <c r="T58" s="203"/>
      <c r="U58" s="203"/>
      <c r="V58" s="203"/>
      <c r="W58" s="39"/>
    </row>
    <row r="59" spans="1:23" ht="20.100000000000001" customHeight="1">
      <c r="A59" s="8">
        <f>IF(AND(I16="有",ISBLANK(I59)), 1, 0)</f>
        <v>0</v>
      </c>
      <c r="B59" s="8"/>
      <c r="C59" s="37"/>
      <c r="D59" s="38">
        <v>2</v>
      </c>
      <c r="E59" s="219" t="s">
        <v>0</v>
      </c>
      <c r="F59" s="219"/>
      <c r="G59" s="219"/>
      <c r="H59" s="219"/>
      <c r="I59" s="233"/>
      <c r="J59" s="233"/>
      <c r="K59" s="233"/>
      <c r="L59" s="233"/>
      <c r="M59" s="221"/>
      <c r="N59" s="221"/>
      <c r="O59" s="221"/>
      <c r="P59" s="221"/>
      <c r="Q59" s="221"/>
      <c r="R59" s="221"/>
      <c r="S59" s="221"/>
      <c r="T59" s="221"/>
      <c r="U59" s="221"/>
      <c r="V59" s="221"/>
      <c r="W59" s="39"/>
    </row>
    <row r="60" spans="1:23" ht="20.100000000000001" customHeight="1">
      <c r="A60" s="8"/>
      <c r="B60" s="8"/>
      <c r="C60" s="37"/>
      <c r="D60" s="38"/>
      <c r="E60" s="222"/>
      <c r="F60" s="222"/>
      <c r="G60" s="222"/>
      <c r="H60" s="222"/>
      <c r="I60" s="40" t="s">
        <v>76</v>
      </c>
      <c r="J60" s="203" t="s">
        <v>173</v>
      </c>
      <c r="K60" s="203"/>
      <c r="L60" s="203"/>
      <c r="M60" s="203"/>
      <c r="N60" s="203"/>
      <c r="O60" s="203"/>
      <c r="P60" s="203"/>
      <c r="Q60" s="203"/>
      <c r="R60" s="203"/>
      <c r="S60" s="203"/>
      <c r="T60" s="203"/>
      <c r="U60" s="203"/>
      <c r="V60" s="203"/>
      <c r="W60" s="39"/>
    </row>
    <row r="61" spans="1:23" ht="20.100000000000001" customHeight="1">
      <c r="A61" s="8">
        <f>IF(AND(I16="有",ISBLANK(I61)), 1, 0)</f>
        <v>0</v>
      </c>
      <c r="B61" s="8"/>
      <c r="C61" s="37"/>
      <c r="D61" s="38">
        <v>3</v>
      </c>
      <c r="E61" s="219" t="s">
        <v>1</v>
      </c>
      <c r="F61" s="219"/>
      <c r="G61" s="219"/>
      <c r="H61" s="219"/>
      <c r="I61" s="220"/>
      <c r="J61" s="220"/>
      <c r="K61" s="220"/>
      <c r="L61" s="220"/>
      <c r="M61" s="220"/>
      <c r="N61" s="220"/>
      <c r="O61" s="220"/>
      <c r="P61" s="220"/>
      <c r="Q61" s="220"/>
      <c r="R61" s="220"/>
      <c r="S61" s="220"/>
      <c r="T61" s="220"/>
      <c r="U61" s="220"/>
      <c r="V61" s="220"/>
      <c r="W61" s="39"/>
    </row>
    <row r="62" spans="1:23" ht="20.100000000000001" customHeight="1">
      <c r="A62" s="8"/>
      <c r="B62" s="8"/>
      <c r="C62" s="37"/>
      <c r="D62" s="38"/>
      <c r="E62" s="222"/>
      <c r="F62" s="222"/>
      <c r="G62" s="222"/>
      <c r="H62" s="222"/>
      <c r="I62" s="40" t="s">
        <v>170</v>
      </c>
      <c r="J62" s="203" t="s">
        <v>204</v>
      </c>
      <c r="K62" s="203"/>
      <c r="L62" s="203"/>
      <c r="M62" s="203"/>
      <c r="N62" s="203"/>
      <c r="O62" s="203"/>
      <c r="P62" s="203"/>
      <c r="Q62" s="203"/>
      <c r="R62" s="203"/>
      <c r="S62" s="203"/>
      <c r="T62" s="203"/>
      <c r="U62" s="203"/>
      <c r="V62" s="203"/>
      <c r="W62" s="39"/>
    </row>
    <row r="63" spans="1:23" ht="20.100000000000001" customHeight="1">
      <c r="A63" s="8">
        <f>IF(AND(I16="有",ISBLANK(I63)), 1, 0)</f>
        <v>0</v>
      </c>
      <c r="B63" s="8"/>
      <c r="C63" s="37"/>
      <c r="D63" s="38">
        <v>4</v>
      </c>
      <c r="E63" s="219" t="s">
        <v>9</v>
      </c>
      <c r="F63" s="219"/>
      <c r="G63" s="219"/>
      <c r="H63" s="219"/>
      <c r="I63" s="220"/>
      <c r="J63" s="220"/>
      <c r="K63" s="220"/>
      <c r="L63" s="220"/>
      <c r="M63" s="220"/>
      <c r="N63" s="220"/>
      <c r="O63" s="220"/>
      <c r="P63" s="220"/>
      <c r="Q63" s="220"/>
      <c r="R63" s="220"/>
      <c r="S63" s="220"/>
      <c r="T63" s="220"/>
      <c r="U63" s="220"/>
      <c r="V63" s="220"/>
      <c r="W63" s="39"/>
    </row>
    <row r="64" spans="1:23" ht="50.1" customHeight="1">
      <c r="A64" s="8"/>
      <c r="B64" s="8"/>
      <c r="C64" s="41"/>
      <c r="D64" s="42"/>
      <c r="E64" s="222"/>
      <c r="F64" s="222"/>
      <c r="G64" s="222"/>
      <c r="H64" s="222"/>
      <c r="I64" s="40" t="s">
        <v>76</v>
      </c>
      <c r="J64" s="202" t="s">
        <v>197</v>
      </c>
      <c r="K64" s="203"/>
      <c r="L64" s="203"/>
      <c r="M64" s="203"/>
      <c r="N64" s="203"/>
      <c r="O64" s="203"/>
      <c r="P64" s="203"/>
      <c r="Q64" s="203"/>
      <c r="R64" s="203"/>
      <c r="S64" s="203"/>
      <c r="T64" s="203"/>
      <c r="U64" s="203"/>
      <c r="V64" s="203"/>
      <c r="W64" s="39"/>
    </row>
    <row r="65" spans="1:23" ht="20.100000000000001" customHeight="1">
      <c r="A65" s="8">
        <f>IF(AND(I16="有",ISBLANK(I65)), 1, 0)</f>
        <v>0</v>
      </c>
      <c r="B65" s="8"/>
      <c r="C65" s="37"/>
      <c r="D65" s="38">
        <v>5</v>
      </c>
      <c r="E65" s="219" t="s">
        <v>10</v>
      </c>
      <c r="F65" s="219"/>
      <c r="G65" s="219"/>
      <c r="H65" s="219"/>
      <c r="I65" s="220"/>
      <c r="J65" s="220"/>
      <c r="K65" s="220"/>
      <c r="L65" s="220"/>
      <c r="M65" s="220"/>
      <c r="N65" s="220"/>
      <c r="O65" s="220"/>
      <c r="P65" s="220"/>
      <c r="Q65" s="220"/>
      <c r="R65" s="220"/>
      <c r="S65" s="220"/>
      <c r="T65" s="220"/>
      <c r="U65" s="220"/>
      <c r="V65" s="220"/>
      <c r="W65" s="39"/>
    </row>
    <row r="66" spans="1:23" ht="30" customHeight="1">
      <c r="A66" s="8"/>
      <c r="B66" s="8"/>
      <c r="C66" s="41"/>
      <c r="D66" s="42"/>
      <c r="E66" s="222"/>
      <c r="F66" s="222"/>
      <c r="G66" s="222"/>
      <c r="H66" s="222"/>
      <c r="I66" s="43" t="s">
        <v>76</v>
      </c>
      <c r="J66" s="202" t="s">
        <v>198</v>
      </c>
      <c r="K66" s="202"/>
      <c r="L66" s="202"/>
      <c r="M66" s="202"/>
      <c r="N66" s="202"/>
      <c r="O66" s="202"/>
      <c r="P66" s="202"/>
      <c r="Q66" s="202"/>
      <c r="R66" s="202"/>
      <c r="S66" s="202"/>
      <c r="T66" s="202"/>
      <c r="U66" s="202"/>
      <c r="V66" s="202"/>
      <c r="W66" s="39"/>
    </row>
    <row r="67" spans="1:23" ht="20.100000000000001" customHeight="1">
      <c r="A67" s="8">
        <f>IF(AND(I16="有",ISBLANK(I67)), 1, 0)</f>
        <v>0</v>
      </c>
      <c r="B67" s="8"/>
      <c r="C67" s="37"/>
      <c r="D67" s="38">
        <v>6</v>
      </c>
      <c r="E67" s="219" t="s">
        <v>153</v>
      </c>
      <c r="F67" s="219"/>
      <c r="G67" s="219"/>
      <c r="H67" s="219"/>
      <c r="I67" s="220"/>
      <c r="J67" s="220"/>
      <c r="K67" s="220"/>
      <c r="L67" s="220"/>
      <c r="M67" s="220"/>
      <c r="N67" s="220"/>
      <c r="O67" s="220"/>
      <c r="P67" s="220"/>
      <c r="Q67" s="220"/>
      <c r="R67" s="220"/>
      <c r="S67" s="220"/>
      <c r="T67" s="220"/>
      <c r="U67" s="220"/>
      <c r="V67" s="220"/>
      <c r="W67" s="39"/>
    </row>
    <row r="68" spans="1:23" ht="20.100000000000001" customHeight="1">
      <c r="A68" s="8"/>
      <c r="B68" s="8"/>
      <c r="C68" s="41"/>
      <c r="D68" s="42"/>
      <c r="E68" s="222"/>
      <c r="F68" s="222"/>
      <c r="G68" s="222"/>
      <c r="H68" s="222"/>
      <c r="I68" s="40" t="s">
        <v>76</v>
      </c>
      <c r="J68" s="202" t="s">
        <v>199</v>
      </c>
      <c r="K68" s="202"/>
      <c r="L68" s="202"/>
      <c r="M68" s="202"/>
      <c r="N68" s="202"/>
      <c r="O68" s="202"/>
      <c r="P68" s="202"/>
      <c r="Q68" s="202"/>
      <c r="R68" s="202"/>
      <c r="S68" s="202"/>
      <c r="T68" s="202"/>
      <c r="U68" s="202"/>
      <c r="V68" s="202"/>
      <c r="W68" s="39"/>
    </row>
    <row r="69" spans="1:23" ht="20.100000000000001" customHeight="1">
      <c r="A69" s="8"/>
      <c r="B69" s="8"/>
      <c r="C69" s="37"/>
      <c r="D69" s="38">
        <v>7</v>
      </c>
      <c r="E69" s="219" t="s">
        <v>154</v>
      </c>
      <c r="F69" s="219"/>
      <c r="G69" s="219"/>
      <c r="H69" s="219"/>
      <c r="I69" s="220"/>
      <c r="J69" s="220"/>
      <c r="K69" s="220"/>
      <c r="L69" s="220"/>
      <c r="M69" s="220"/>
      <c r="N69" s="220"/>
      <c r="O69" s="220"/>
      <c r="P69" s="220"/>
      <c r="Q69" s="220"/>
      <c r="R69" s="220"/>
      <c r="S69" s="220"/>
      <c r="T69" s="220"/>
      <c r="U69" s="220"/>
      <c r="V69" s="220"/>
      <c r="W69" s="39"/>
    </row>
    <row r="70" spans="1:23" ht="20.100000000000001" customHeight="1">
      <c r="A70" s="8"/>
      <c r="B70" s="8"/>
      <c r="C70" s="41"/>
      <c r="D70" s="42"/>
      <c r="E70" s="222"/>
      <c r="F70" s="222"/>
      <c r="G70" s="222"/>
      <c r="H70" s="222"/>
      <c r="I70" s="40" t="s">
        <v>76</v>
      </c>
      <c r="J70" s="203" t="s">
        <v>77</v>
      </c>
      <c r="K70" s="203"/>
      <c r="L70" s="203"/>
      <c r="M70" s="203"/>
      <c r="N70" s="203"/>
      <c r="O70" s="203"/>
      <c r="P70" s="203"/>
      <c r="Q70" s="203"/>
      <c r="R70" s="203"/>
      <c r="S70" s="203"/>
      <c r="T70" s="203"/>
      <c r="U70" s="203"/>
      <c r="V70" s="203"/>
      <c r="W70" s="39"/>
    </row>
    <row r="71" spans="1:23" ht="20.100000000000001" customHeight="1">
      <c r="A71" s="8">
        <f>IF(AND(I16="有",ISBLANK(I71)), 1, 0)</f>
        <v>0</v>
      </c>
      <c r="B71" s="8"/>
      <c r="C71" s="37"/>
      <c r="D71" s="38">
        <v>8</v>
      </c>
      <c r="E71" s="219" t="s">
        <v>155</v>
      </c>
      <c r="F71" s="219"/>
      <c r="G71" s="219"/>
      <c r="H71" s="219"/>
      <c r="I71" s="220"/>
      <c r="J71" s="220"/>
      <c r="K71" s="220"/>
      <c r="L71" s="220"/>
      <c r="M71" s="220"/>
      <c r="N71" s="220"/>
      <c r="O71" s="220"/>
      <c r="P71" s="220"/>
      <c r="Q71" s="220"/>
      <c r="R71" s="220"/>
      <c r="S71" s="220"/>
      <c r="T71" s="220"/>
      <c r="U71" s="220"/>
      <c r="V71" s="220"/>
      <c r="W71" s="39"/>
    </row>
    <row r="72" spans="1:23" ht="20.100000000000001" customHeight="1">
      <c r="A72" s="8"/>
      <c r="B72" s="8"/>
      <c r="C72" s="41"/>
      <c r="D72" s="42"/>
      <c r="E72" s="222"/>
      <c r="F72" s="222"/>
      <c r="G72" s="222"/>
      <c r="H72" s="222"/>
      <c r="I72" s="40" t="s">
        <v>76</v>
      </c>
      <c r="J72" s="203" t="s">
        <v>79</v>
      </c>
      <c r="K72" s="203"/>
      <c r="L72" s="203"/>
      <c r="M72" s="203"/>
      <c r="N72" s="203"/>
      <c r="O72" s="203"/>
      <c r="P72" s="203"/>
      <c r="Q72" s="203"/>
      <c r="R72" s="203"/>
      <c r="S72" s="203"/>
      <c r="T72" s="203"/>
      <c r="U72" s="203"/>
      <c r="V72" s="203"/>
      <c r="W72" s="39"/>
    </row>
    <row r="73" spans="1:23" ht="20.100000000000001" customHeight="1">
      <c r="A73" s="8">
        <f>IF(AND(I16="有",ISBLANK(I73)), 1, 0)</f>
        <v>0</v>
      </c>
      <c r="B73" s="8"/>
      <c r="C73" s="37"/>
      <c r="D73" s="38">
        <v>9</v>
      </c>
      <c r="E73" s="219" t="s">
        <v>6</v>
      </c>
      <c r="F73" s="219"/>
      <c r="G73" s="219"/>
      <c r="H73" s="219"/>
      <c r="I73" s="220"/>
      <c r="J73" s="220"/>
      <c r="K73" s="220"/>
      <c r="L73" s="220"/>
      <c r="M73" s="221"/>
      <c r="N73" s="221"/>
      <c r="O73" s="221"/>
      <c r="P73" s="221"/>
      <c r="Q73" s="221"/>
      <c r="R73" s="221"/>
      <c r="S73" s="221"/>
      <c r="T73" s="221"/>
      <c r="U73" s="221"/>
      <c r="V73" s="221"/>
      <c r="W73" s="39"/>
    </row>
    <row r="74" spans="1:23" ht="20.100000000000001" customHeight="1">
      <c r="A74" s="8"/>
      <c r="B74" s="8"/>
      <c r="C74" s="41"/>
      <c r="D74" s="42"/>
      <c r="E74" s="222"/>
      <c r="F74" s="222"/>
      <c r="G74" s="222"/>
      <c r="H74" s="222"/>
      <c r="I74" s="40" t="s">
        <v>76</v>
      </c>
      <c r="J74" s="203" t="s">
        <v>238</v>
      </c>
      <c r="K74" s="203"/>
      <c r="L74" s="203"/>
      <c r="M74" s="203"/>
      <c r="N74" s="203"/>
      <c r="O74" s="203"/>
      <c r="P74" s="203"/>
      <c r="Q74" s="203"/>
      <c r="R74" s="203"/>
      <c r="S74" s="203"/>
      <c r="T74" s="203"/>
      <c r="U74" s="203"/>
      <c r="V74" s="203"/>
      <c r="W74" s="39"/>
    </row>
    <row r="75" spans="1:23" ht="20.100000000000001" customHeight="1">
      <c r="A75" s="8"/>
      <c r="B75" s="8"/>
      <c r="C75" s="37"/>
      <c r="D75" s="38">
        <v>10</v>
      </c>
      <c r="E75" s="219" t="s">
        <v>7</v>
      </c>
      <c r="F75" s="219"/>
      <c r="G75" s="219"/>
      <c r="H75" s="219"/>
      <c r="I75" s="220"/>
      <c r="J75" s="220"/>
      <c r="K75" s="220"/>
      <c r="L75" s="220"/>
      <c r="M75" s="221"/>
      <c r="N75" s="221"/>
      <c r="O75" s="221"/>
      <c r="P75" s="221"/>
      <c r="Q75" s="221"/>
      <c r="R75" s="221"/>
      <c r="S75" s="221"/>
      <c r="T75" s="221"/>
      <c r="U75" s="221"/>
      <c r="V75" s="221"/>
      <c r="W75" s="39"/>
    </row>
    <row r="76" spans="1:23" ht="20.100000000000001" customHeight="1">
      <c r="A76" s="8"/>
      <c r="B76" s="8"/>
      <c r="C76" s="41"/>
      <c r="D76" s="42"/>
      <c r="E76" s="222"/>
      <c r="F76" s="222"/>
      <c r="G76" s="222"/>
      <c r="H76" s="222"/>
      <c r="I76" s="40" t="s">
        <v>76</v>
      </c>
      <c r="J76" s="203" t="s">
        <v>203</v>
      </c>
      <c r="K76" s="203"/>
      <c r="L76" s="203"/>
      <c r="M76" s="203"/>
      <c r="N76" s="203"/>
      <c r="O76" s="203"/>
      <c r="P76" s="203"/>
      <c r="Q76" s="203"/>
      <c r="R76" s="203"/>
      <c r="S76" s="203"/>
      <c r="T76" s="203"/>
      <c r="U76" s="203"/>
      <c r="V76" s="203"/>
      <c r="W76" s="39"/>
    </row>
    <row r="77" spans="1:23" ht="20.100000000000001" customHeight="1">
      <c r="A77" s="8"/>
      <c r="B77" s="8"/>
      <c r="C77" s="37"/>
      <c r="D77" s="38">
        <v>11</v>
      </c>
      <c r="E77" s="219" t="s">
        <v>171</v>
      </c>
      <c r="F77" s="219"/>
      <c r="G77" s="219"/>
      <c r="H77" s="219"/>
      <c r="I77" s="220"/>
      <c r="J77" s="220"/>
      <c r="K77" s="220"/>
      <c r="L77" s="220"/>
      <c r="M77" s="220"/>
      <c r="N77" s="220"/>
      <c r="O77" s="220"/>
      <c r="P77" s="220"/>
      <c r="Q77" s="220"/>
      <c r="R77" s="220"/>
      <c r="S77" s="220"/>
      <c r="T77" s="220"/>
      <c r="U77" s="220"/>
      <c r="V77" s="220"/>
      <c r="W77" s="39"/>
    </row>
    <row r="78" spans="1:23" ht="20.100000000000001" customHeight="1">
      <c r="A78" s="8"/>
      <c r="B78" s="8"/>
      <c r="C78" s="41"/>
      <c r="D78" s="86"/>
      <c r="E78" s="86"/>
      <c r="F78" s="86"/>
      <c r="G78" s="86"/>
      <c r="H78" s="86"/>
      <c r="I78" s="40" t="s">
        <v>172</v>
      </c>
      <c r="J78" s="202" t="s">
        <v>144</v>
      </c>
      <c r="K78" s="202"/>
      <c r="L78" s="202"/>
      <c r="M78" s="202"/>
      <c r="N78" s="202"/>
      <c r="O78" s="202"/>
      <c r="P78" s="202"/>
      <c r="Q78" s="202"/>
      <c r="R78" s="202"/>
      <c r="S78" s="202"/>
      <c r="T78" s="202"/>
      <c r="U78" s="202"/>
      <c r="V78" s="202"/>
      <c r="W78" s="39"/>
    </row>
    <row r="79" spans="1:23" ht="5.0999999999999996" customHeight="1">
      <c r="A79" s="8"/>
      <c r="B79" s="8"/>
      <c r="C79" s="46"/>
      <c r="D79" s="47"/>
      <c r="E79" s="223"/>
      <c r="F79" s="223"/>
      <c r="G79" s="223"/>
      <c r="H79" s="223"/>
      <c r="I79" s="48"/>
      <c r="J79" s="48"/>
      <c r="K79" s="48"/>
      <c r="L79" s="48"/>
      <c r="M79" s="48"/>
      <c r="N79" s="48"/>
      <c r="O79" s="48"/>
      <c r="P79" s="48"/>
      <c r="Q79" s="48"/>
      <c r="R79" s="48"/>
      <c r="S79" s="48"/>
      <c r="T79" s="48"/>
      <c r="U79" s="48"/>
      <c r="V79" s="48"/>
      <c r="W79" s="49"/>
    </row>
    <row r="80" spans="1:23" ht="9.9499999999999993" customHeight="1">
      <c r="A80" s="8"/>
      <c r="B80" s="8"/>
      <c r="C80" s="42"/>
      <c r="D80" s="42"/>
      <c r="E80" s="42"/>
      <c r="F80" s="42"/>
      <c r="G80" s="42"/>
      <c r="H80" s="42"/>
      <c r="I80" s="50"/>
      <c r="J80" s="50"/>
      <c r="K80" s="50"/>
      <c r="L80" s="50"/>
      <c r="M80" s="50"/>
      <c r="N80" s="50"/>
      <c r="O80" s="50"/>
      <c r="P80" s="50"/>
      <c r="Q80" s="50"/>
      <c r="R80" s="50"/>
      <c r="S80" s="50"/>
      <c r="T80" s="50"/>
      <c r="U80" s="50"/>
      <c r="V80" s="50"/>
      <c r="W80" s="42"/>
    </row>
    <row r="81" spans="1:23" ht="9.9499999999999993" customHeight="1">
      <c r="A81" s="8"/>
      <c r="B81" s="8"/>
      <c r="C81" s="86"/>
      <c r="D81" s="86"/>
      <c r="E81" s="86"/>
      <c r="F81" s="86"/>
      <c r="G81" s="86"/>
      <c r="H81" s="86"/>
      <c r="I81" s="50"/>
      <c r="J81" s="50"/>
      <c r="K81" s="50"/>
      <c r="L81" s="50"/>
      <c r="M81" s="50"/>
      <c r="N81" s="50"/>
      <c r="O81" s="50"/>
      <c r="P81" s="50"/>
      <c r="Q81" s="50"/>
      <c r="R81" s="50"/>
      <c r="S81" s="50"/>
      <c r="T81" s="50"/>
      <c r="U81" s="50"/>
      <c r="V81" s="50"/>
      <c r="W81" s="86"/>
    </row>
    <row r="82" spans="1:23" ht="9.9499999999999993" customHeight="1">
      <c r="A82" s="8"/>
      <c r="B82" s="8"/>
      <c r="C82" s="42"/>
      <c r="D82" s="42"/>
      <c r="E82" s="42"/>
      <c r="F82" s="42"/>
      <c r="G82" s="42"/>
      <c r="H82" s="42"/>
      <c r="I82" s="50"/>
      <c r="J82" s="42"/>
      <c r="K82" s="42"/>
      <c r="L82" s="42"/>
      <c r="M82" s="42"/>
      <c r="N82" s="42"/>
      <c r="O82" s="42"/>
      <c r="P82" s="42"/>
      <c r="Q82" s="42"/>
      <c r="R82" s="42"/>
      <c r="S82" s="42"/>
      <c r="T82" s="42"/>
      <c r="U82" s="42"/>
      <c r="V82" s="42"/>
      <c r="W82" s="42"/>
    </row>
    <row r="83" spans="1:23" ht="20.100000000000001" customHeight="1">
      <c r="A83" s="8"/>
      <c r="B83" s="8"/>
      <c r="C83" s="224" t="s">
        <v>162</v>
      </c>
      <c r="D83" s="225"/>
      <c r="E83" s="225"/>
      <c r="F83" s="225"/>
      <c r="G83" s="225"/>
      <c r="H83" s="226"/>
    </row>
    <row r="84" spans="1:23" ht="8.1" customHeight="1">
      <c r="A84" s="8"/>
      <c r="B84" s="8"/>
      <c r="C84" s="51"/>
      <c r="D84" s="52"/>
      <c r="E84" s="52"/>
      <c r="F84" s="52"/>
      <c r="G84" s="52"/>
      <c r="H84" s="52"/>
      <c r="I84" s="35"/>
      <c r="J84" s="35"/>
      <c r="K84" s="35"/>
      <c r="L84" s="35"/>
      <c r="M84" s="35"/>
      <c r="N84" s="35"/>
      <c r="O84" s="35"/>
      <c r="P84" s="35"/>
      <c r="Q84" s="35"/>
      <c r="R84" s="35"/>
      <c r="S84" s="35"/>
      <c r="T84" s="35"/>
      <c r="U84" s="35"/>
      <c r="V84" s="35"/>
      <c r="W84" s="36"/>
    </row>
    <row r="85" spans="1:23" ht="20.100000000000001" customHeight="1">
      <c r="A85" s="8"/>
      <c r="B85" s="8"/>
      <c r="C85" s="51"/>
      <c r="D85" s="203" t="s">
        <v>142</v>
      </c>
      <c r="E85" s="203"/>
      <c r="F85" s="203"/>
      <c r="G85" s="203"/>
      <c r="H85" s="203"/>
      <c r="I85" s="203"/>
      <c r="J85" s="203"/>
      <c r="K85" s="203"/>
      <c r="L85" s="203"/>
      <c r="M85" s="203"/>
      <c r="N85" s="203"/>
      <c r="O85" s="203"/>
      <c r="P85" s="203"/>
      <c r="Q85" s="203"/>
      <c r="R85" s="203"/>
      <c r="S85" s="203"/>
      <c r="T85" s="203"/>
      <c r="U85" s="203"/>
      <c r="V85" s="203"/>
      <c r="W85" s="39"/>
    </row>
    <row r="86" spans="1:23" ht="20.100000000000001" customHeight="1">
      <c r="A86" s="8">
        <f>IF(ISBLANK(I86), 1, 0)</f>
        <v>1</v>
      </c>
      <c r="B86" s="8"/>
      <c r="C86" s="37"/>
      <c r="D86" s="38">
        <v>1</v>
      </c>
      <c r="E86" s="219" t="s">
        <v>8</v>
      </c>
      <c r="F86" s="219"/>
      <c r="G86" s="219"/>
      <c r="H86" s="219"/>
      <c r="I86" s="220"/>
      <c r="J86" s="220"/>
      <c r="K86" s="220"/>
      <c r="L86" s="220"/>
      <c r="M86" s="220"/>
      <c r="N86" s="220"/>
      <c r="O86" s="220"/>
      <c r="P86" s="220"/>
      <c r="Q86" s="220"/>
      <c r="R86" s="220"/>
      <c r="S86" s="220"/>
      <c r="T86" s="220"/>
      <c r="U86" s="220"/>
      <c r="V86" s="220"/>
      <c r="W86" s="39"/>
    </row>
    <row r="87" spans="1:23" ht="27.95" customHeight="1">
      <c r="A87" s="8"/>
      <c r="B87" s="8"/>
      <c r="C87" s="37"/>
      <c r="D87" s="38"/>
      <c r="E87" s="222"/>
      <c r="F87" s="222"/>
      <c r="G87" s="222"/>
      <c r="H87" s="222"/>
      <c r="I87" s="53" t="s">
        <v>75</v>
      </c>
      <c r="J87" s="202" t="s">
        <v>143</v>
      </c>
      <c r="K87" s="202"/>
      <c r="L87" s="202"/>
      <c r="M87" s="202"/>
      <c r="N87" s="202"/>
      <c r="O87" s="202"/>
      <c r="P87" s="202"/>
      <c r="Q87" s="202"/>
      <c r="R87" s="202"/>
      <c r="S87" s="202"/>
      <c r="T87" s="202"/>
      <c r="U87" s="202"/>
      <c r="V87" s="202"/>
      <c r="W87" s="39"/>
    </row>
    <row r="88" spans="1:23" ht="20.100000000000001" customHeight="1">
      <c r="A88" s="8"/>
      <c r="B88" s="8"/>
      <c r="C88" s="37"/>
      <c r="D88" s="38">
        <v>2</v>
      </c>
      <c r="E88" s="219" t="s">
        <v>146</v>
      </c>
      <c r="F88" s="219"/>
      <c r="G88" s="219"/>
      <c r="H88" s="219"/>
      <c r="I88" s="220"/>
      <c r="J88" s="220"/>
      <c r="K88" s="220"/>
      <c r="L88" s="220"/>
      <c r="M88" s="220"/>
      <c r="N88" s="220"/>
      <c r="O88" s="220"/>
      <c r="P88" s="220"/>
      <c r="Q88" s="220"/>
      <c r="R88" s="220"/>
      <c r="S88" s="220"/>
      <c r="T88" s="220"/>
      <c r="U88" s="220"/>
      <c r="V88" s="220"/>
      <c r="W88" s="39"/>
    </row>
    <row r="89" spans="1:23" ht="20.100000000000001" customHeight="1">
      <c r="A89" s="8"/>
      <c r="B89" s="8"/>
      <c r="C89" s="37"/>
      <c r="D89" s="38"/>
      <c r="E89" s="222"/>
      <c r="F89" s="222"/>
      <c r="G89" s="222"/>
      <c r="H89" s="222"/>
      <c r="I89" s="53" t="s">
        <v>76</v>
      </c>
      <c r="J89" s="203" t="s">
        <v>77</v>
      </c>
      <c r="K89" s="203"/>
      <c r="L89" s="203"/>
      <c r="M89" s="203"/>
      <c r="N89" s="203"/>
      <c r="O89" s="203"/>
      <c r="P89" s="203"/>
      <c r="Q89" s="203"/>
      <c r="R89" s="203"/>
      <c r="S89" s="203"/>
      <c r="T89" s="203"/>
      <c r="U89" s="203"/>
      <c r="V89" s="203"/>
      <c r="W89" s="39"/>
    </row>
    <row r="90" spans="1:23" ht="20.100000000000001" customHeight="1">
      <c r="A90" s="8">
        <f>IF(ISBLANK(I90), 1, 0)</f>
        <v>1</v>
      </c>
      <c r="B90" s="8"/>
      <c r="C90" s="37"/>
      <c r="D90" s="38">
        <v>3</v>
      </c>
      <c r="E90" s="219" t="s">
        <v>145</v>
      </c>
      <c r="F90" s="219"/>
      <c r="G90" s="219"/>
      <c r="H90" s="219"/>
      <c r="I90" s="220"/>
      <c r="J90" s="220"/>
      <c r="K90" s="220"/>
      <c r="L90" s="220"/>
      <c r="M90" s="220"/>
      <c r="N90" s="220"/>
      <c r="O90" s="220"/>
      <c r="P90" s="220"/>
      <c r="Q90" s="220"/>
      <c r="R90" s="220"/>
      <c r="S90" s="220"/>
      <c r="T90" s="220"/>
      <c r="U90" s="220"/>
      <c r="V90" s="220"/>
      <c r="W90" s="39"/>
    </row>
    <row r="91" spans="1:23" ht="20.100000000000001" customHeight="1">
      <c r="A91" s="8"/>
      <c r="B91" s="8"/>
      <c r="C91" s="37"/>
      <c r="D91" s="38"/>
      <c r="E91" s="222"/>
      <c r="F91" s="222"/>
      <c r="G91" s="222"/>
      <c r="H91" s="222"/>
      <c r="I91" s="53" t="s">
        <v>76</v>
      </c>
      <c r="J91" s="203" t="s">
        <v>79</v>
      </c>
      <c r="K91" s="203"/>
      <c r="L91" s="203"/>
      <c r="M91" s="203"/>
      <c r="N91" s="203"/>
      <c r="O91" s="203"/>
      <c r="P91" s="203"/>
      <c r="Q91" s="203"/>
      <c r="R91" s="203"/>
      <c r="S91" s="203"/>
      <c r="T91" s="203"/>
      <c r="U91" s="203"/>
      <c r="V91" s="203"/>
      <c r="W91" s="39"/>
    </row>
    <row r="92" spans="1:23" ht="20.100000000000001" customHeight="1">
      <c r="A92" s="8">
        <f>IF(ISBLANK(I92), 1, 0)</f>
        <v>1</v>
      </c>
      <c r="B92" s="8"/>
      <c r="C92" s="37"/>
      <c r="D92" s="38">
        <v>4</v>
      </c>
      <c r="E92" s="219" t="s">
        <v>6</v>
      </c>
      <c r="F92" s="219"/>
      <c r="G92" s="219"/>
      <c r="H92" s="219"/>
      <c r="I92" s="220"/>
      <c r="J92" s="220"/>
      <c r="K92" s="220"/>
      <c r="L92" s="220"/>
      <c r="M92" s="221"/>
      <c r="N92" s="221"/>
      <c r="O92" s="221"/>
      <c r="P92" s="221"/>
      <c r="Q92" s="221"/>
      <c r="R92" s="221"/>
      <c r="S92" s="221"/>
      <c r="T92" s="221"/>
      <c r="U92" s="221"/>
      <c r="V92" s="221"/>
      <c r="W92" s="39"/>
    </row>
    <row r="93" spans="1:23" ht="20.100000000000001" customHeight="1">
      <c r="A93" s="8"/>
      <c r="B93" s="8"/>
      <c r="C93" s="41"/>
      <c r="D93" s="42"/>
      <c r="E93" s="222"/>
      <c r="F93" s="222"/>
      <c r="G93" s="222"/>
      <c r="H93" s="222"/>
      <c r="I93" s="53" t="s">
        <v>76</v>
      </c>
      <c r="J93" s="203" t="s">
        <v>238</v>
      </c>
      <c r="K93" s="203"/>
      <c r="L93" s="203"/>
      <c r="M93" s="203"/>
      <c r="N93" s="203"/>
      <c r="O93" s="203"/>
      <c r="P93" s="203"/>
      <c r="Q93" s="203"/>
      <c r="R93" s="203"/>
      <c r="S93" s="203"/>
      <c r="T93" s="203"/>
      <c r="U93" s="203"/>
      <c r="V93" s="203"/>
      <c r="W93" s="39"/>
    </row>
    <row r="94" spans="1:23" ht="20.100000000000001" customHeight="1">
      <c r="A94" s="8"/>
      <c r="B94" s="8"/>
      <c r="C94" s="37"/>
      <c r="D94" s="38">
        <v>5</v>
      </c>
      <c r="E94" s="219" t="s">
        <v>7</v>
      </c>
      <c r="F94" s="219"/>
      <c r="G94" s="219"/>
      <c r="H94" s="219"/>
      <c r="I94" s="220"/>
      <c r="J94" s="220"/>
      <c r="K94" s="220"/>
      <c r="L94" s="220"/>
      <c r="M94" s="221"/>
      <c r="N94" s="221"/>
      <c r="O94" s="221"/>
      <c r="P94" s="221"/>
      <c r="Q94" s="221"/>
      <c r="R94" s="221"/>
      <c r="S94" s="221"/>
      <c r="T94" s="221"/>
      <c r="U94" s="221"/>
      <c r="V94" s="221"/>
      <c r="W94" s="39"/>
    </row>
    <row r="95" spans="1:23" ht="20.100000000000001" customHeight="1">
      <c r="A95" s="8"/>
      <c r="B95" s="8"/>
      <c r="C95" s="41"/>
      <c r="D95" s="42"/>
      <c r="E95" s="222"/>
      <c r="F95" s="222"/>
      <c r="G95" s="222"/>
      <c r="H95" s="222"/>
      <c r="I95" s="53" t="s">
        <v>76</v>
      </c>
      <c r="J95" s="203" t="s">
        <v>203</v>
      </c>
      <c r="K95" s="203"/>
      <c r="L95" s="203"/>
      <c r="M95" s="203"/>
      <c r="N95" s="203"/>
      <c r="O95" s="203"/>
      <c r="P95" s="203"/>
      <c r="Q95" s="203"/>
      <c r="R95" s="203"/>
      <c r="S95" s="203"/>
      <c r="T95" s="203"/>
      <c r="U95" s="203"/>
      <c r="V95" s="203"/>
      <c r="W95" s="39"/>
    </row>
    <row r="96" spans="1:23" ht="20.100000000000001" customHeight="1">
      <c r="A96" s="8"/>
      <c r="B96" s="8"/>
      <c r="C96" s="37"/>
      <c r="D96" s="38">
        <v>6</v>
      </c>
      <c r="E96" s="219" t="s">
        <v>65</v>
      </c>
      <c r="F96" s="219"/>
      <c r="G96" s="219"/>
      <c r="H96" s="219"/>
      <c r="I96" s="220"/>
      <c r="J96" s="220"/>
      <c r="K96" s="220"/>
      <c r="L96" s="220"/>
      <c r="M96" s="220"/>
      <c r="N96" s="220"/>
      <c r="O96" s="220"/>
      <c r="P96" s="220"/>
      <c r="Q96" s="220"/>
      <c r="R96" s="220"/>
      <c r="S96" s="220"/>
      <c r="T96" s="220"/>
      <c r="U96" s="220"/>
      <c r="V96" s="220"/>
      <c r="W96" s="39"/>
    </row>
    <row r="97" spans="1:23" ht="20.100000000000001" customHeight="1">
      <c r="A97" s="8"/>
      <c r="B97" s="8"/>
      <c r="C97" s="41"/>
      <c r="D97" s="42"/>
      <c r="E97" s="42"/>
      <c r="F97" s="42"/>
      <c r="G97" s="42"/>
      <c r="H97" s="42"/>
      <c r="I97" s="40" t="s">
        <v>76</v>
      </c>
      <c r="J97" s="202" t="s">
        <v>144</v>
      </c>
      <c r="K97" s="202"/>
      <c r="L97" s="202"/>
      <c r="M97" s="202"/>
      <c r="N97" s="202"/>
      <c r="O97" s="202"/>
      <c r="P97" s="202"/>
      <c r="Q97" s="202"/>
      <c r="R97" s="202"/>
      <c r="S97" s="202"/>
      <c r="T97" s="202"/>
      <c r="U97" s="202"/>
      <c r="V97" s="202"/>
      <c r="W97" s="39"/>
    </row>
    <row r="98" spans="1:23" ht="5.0999999999999996" customHeight="1">
      <c r="A98" s="8"/>
      <c r="B98" s="8"/>
      <c r="C98" s="46"/>
      <c r="D98" s="47"/>
      <c r="E98" s="47"/>
      <c r="F98" s="47"/>
      <c r="G98" s="47"/>
      <c r="H98" s="47"/>
      <c r="I98" s="48"/>
      <c r="J98" s="48"/>
      <c r="K98" s="48"/>
      <c r="L98" s="48"/>
      <c r="M98" s="48"/>
      <c r="N98" s="48"/>
      <c r="O98" s="48"/>
      <c r="P98" s="48"/>
      <c r="Q98" s="48"/>
      <c r="R98" s="48"/>
      <c r="S98" s="48"/>
      <c r="T98" s="48"/>
      <c r="U98" s="48"/>
      <c r="V98" s="48"/>
      <c r="W98" s="49"/>
    </row>
    <row r="99" spans="1:23" ht="9.9499999999999993" customHeight="1">
      <c r="A99" s="8"/>
      <c r="B99" s="8"/>
      <c r="C99" s="42"/>
      <c r="D99" s="42"/>
      <c r="E99" s="42"/>
      <c r="F99" s="42"/>
      <c r="G99" s="42"/>
      <c r="H99" s="42"/>
      <c r="I99" s="50"/>
      <c r="J99" s="50"/>
      <c r="K99" s="50"/>
      <c r="L99" s="50"/>
      <c r="M99" s="50"/>
      <c r="N99" s="50"/>
      <c r="O99" s="50"/>
      <c r="P99" s="50"/>
      <c r="Q99" s="50"/>
      <c r="R99" s="50"/>
      <c r="S99" s="50"/>
      <c r="T99" s="50"/>
      <c r="U99" s="50"/>
      <c r="V99" s="50"/>
      <c r="W99" s="42"/>
    </row>
    <row r="100" spans="1:23" ht="9.9499999999999993" customHeight="1">
      <c r="A100" s="8"/>
      <c r="B100" s="8"/>
      <c r="C100" s="42"/>
      <c r="D100" s="42"/>
      <c r="E100" s="42"/>
      <c r="F100" s="42"/>
      <c r="G100" s="42"/>
      <c r="H100" s="42"/>
      <c r="I100" s="50"/>
      <c r="J100" s="42"/>
      <c r="K100" s="42"/>
      <c r="L100" s="42"/>
      <c r="M100" s="42"/>
      <c r="N100" s="42"/>
      <c r="O100" s="42"/>
      <c r="P100" s="42"/>
      <c r="Q100" s="42"/>
      <c r="R100" s="42"/>
      <c r="S100" s="42"/>
      <c r="T100" s="42"/>
      <c r="U100" s="42"/>
      <c r="V100" s="42"/>
      <c r="W100" s="42"/>
    </row>
    <row r="101" spans="1:23" ht="20.100000000000001" customHeight="1">
      <c r="A101" s="8"/>
      <c r="B101" s="8"/>
      <c r="C101" s="224" t="s">
        <v>163</v>
      </c>
      <c r="D101" s="225"/>
      <c r="E101" s="225"/>
      <c r="F101" s="225"/>
      <c r="G101" s="225"/>
      <c r="H101" s="226"/>
    </row>
    <row r="102" spans="1:23" ht="8.1" customHeight="1">
      <c r="A102" s="8"/>
      <c r="B102" s="8"/>
      <c r="C102" s="33"/>
      <c r="D102" s="34"/>
      <c r="E102" s="34"/>
      <c r="F102" s="34"/>
      <c r="G102" s="34"/>
      <c r="H102" s="34"/>
      <c r="I102" s="35"/>
      <c r="J102" s="35"/>
      <c r="K102" s="35"/>
      <c r="L102" s="35"/>
      <c r="M102" s="35"/>
      <c r="N102" s="35"/>
      <c r="O102" s="35"/>
      <c r="P102" s="35"/>
      <c r="Q102" s="35"/>
      <c r="R102" s="35"/>
      <c r="S102" s="35"/>
      <c r="T102" s="35"/>
      <c r="U102" s="35"/>
      <c r="V102" s="35"/>
      <c r="W102" s="36"/>
    </row>
    <row r="103" spans="1:23" ht="8.1" customHeight="1">
      <c r="A103" s="8"/>
      <c r="B103" s="8"/>
      <c r="C103" s="33"/>
      <c r="D103" s="90"/>
      <c r="E103" s="90"/>
      <c r="F103" s="90"/>
      <c r="G103" s="90"/>
      <c r="H103" s="90"/>
      <c r="I103" s="86"/>
      <c r="J103" s="86"/>
      <c r="K103" s="86"/>
      <c r="L103" s="86"/>
      <c r="M103" s="86"/>
      <c r="N103" s="86"/>
      <c r="O103" s="86"/>
      <c r="P103" s="86"/>
      <c r="Q103" s="86"/>
      <c r="R103" s="86"/>
      <c r="S103" s="86"/>
      <c r="T103" s="86"/>
      <c r="U103" s="86"/>
      <c r="V103" s="86"/>
      <c r="W103" s="39"/>
    </row>
    <row r="104" spans="1:23" ht="20.100000000000001" customHeight="1">
      <c r="A104" s="8">
        <f>IF(AND(I18="有",ISBLANK(I104)), 1, 0)</f>
        <v>0</v>
      </c>
      <c r="B104" s="8"/>
      <c r="C104" s="37"/>
      <c r="D104" s="38">
        <v>1</v>
      </c>
      <c r="E104" s="219" t="s">
        <v>0</v>
      </c>
      <c r="F104" s="219"/>
      <c r="G104" s="219"/>
      <c r="H104" s="219"/>
      <c r="I104" s="233"/>
      <c r="J104" s="233"/>
      <c r="K104" s="233"/>
      <c r="L104" s="233"/>
      <c r="M104" s="221"/>
      <c r="N104" s="221"/>
      <c r="O104" s="221"/>
      <c r="P104" s="221"/>
      <c r="Q104" s="221"/>
      <c r="R104" s="221"/>
      <c r="S104" s="221"/>
      <c r="T104" s="221"/>
      <c r="U104" s="221"/>
      <c r="V104" s="221"/>
      <c r="W104" s="39"/>
    </row>
    <row r="105" spans="1:23" ht="20.100000000000001" customHeight="1">
      <c r="A105" s="8"/>
      <c r="B105" s="8"/>
      <c r="C105" s="37"/>
      <c r="D105" s="38"/>
      <c r="E105" s="222"/>
      <c r="F105" s="222"/>
      <c r="G105" s="222"/>
      <c r="H105" s="222"/>
      <c r="I105" s="54" t="s">
        <v>76</v>
      </c>
      <c r="J105" s="203" t="s">
        <v>173</v>
      </c>
      <c r="K105" s="203"/>
      <c r="L105" s="203"/>
      <c r="M105" s="203"/>
      <c r="N105" s="203"/>
      <c r="O105" s="203"/>
      <c r="P105" s="203"/>
      <c r="Q105" s="203"/>
      <c r="R105" s="203"/>
      <c r="S105" s="203"/>
      <c r="T105" s="203"/>
      <c r="U105" s="203"/>
      <c r="V105" s="203"/>
      <c r="W105" s="39"/>
    </row>
    <row r="106" spans="1:23" ht="20.100000000000001" customHeight="1">
      <c r="A106" s="8">
        <f>IF(AND(I18="有",ISBLANK(I106)), 1, 0)</f>
        <v>0</v>
      </c>
      <c r="B106" s="8"/>
      <c r="C106" s="37"/>
      <c r="D106" s="38">
        <v>2</v>
      </c>
      <c r="E106" s="219" t="s">
        <v>1</v>
      </c>
      <c r="F106" s="219"/>
      <c r="G106" s="219"/>
      <c r="H106" s="219"/>
      <c r="I106" s="220"/>
      <c r="J106" s="220"/>
      <c r="K106" s="220"/>
      <c r="L106" s="220"/>
      <c r="M106" s="220"/>
      <c r="N106" s="220"/>
      <c r="O106" s="220"/>
      <c r="P106" s="220"/>
      <c r="Q106" s="220"/>
      <c r="R106" s="220"/>
      <c r="S106" s="220"/>
      <c r="T106" s="220"/>
      <c r="U106" s="220"/>
      <c r="V106" s="220"/>
      <c r="W106" s="39"/>
    </row>
    <row r="107" spans="1:23" ht="20.100000000000001" customHeight="1">
      <c r="A107" s="8"/>
      <c r="B107" s="8"/>
      <c r="C107" s="37"/>
      <c r="D107" s="38"/>
      <c r="E107" s="222"/>
      <c r="F107" s="222"/>
      <c r="G107" s="222"/>
      <c r="H107" s="222"/>
      <c r="I107" s="40" t="s">
        <v>76</v>
      </c>
      <c r="J107" s="203" t="s">
        <v>204</v>
      </c>
      <c r="K107" s="203"/>
      <c r="L107" s="203"/>
      <c r="M107" s="203"/>
      <c r="N107" s="203"/>
      <c r="O107" s="203"/>
      <c r="P107" s="203"/>
      <c r="Q107" s="203"/>
      <c r="R107" s="203"/>
      <c r="S107" s="203"/>
      <c r="T107" s="203"/>
      <c r="U107" s="203"/>
      <c r="V107" s="203"/>
      <c r="W107" s="39"/>
    </row>
    <row r="108" spans="1:23" ht="20.100000000000001" customHeight="1">
      <c r="A108" s="8"/>
      <c r="B108" s="8"/>
      <c r="C108" s="37"/>
      <c r="D108" s="38">
        <v>3</v>
      </c>
      <c r="E108" s="219" t="s">
        <v>11</v>
      </c>
      <c r="F108" s="219"/>
      <c r="G108" s="219"/>
      <c r="H108" s="219"/>
      <c r="I108" s="220"/>
      <c r="J108" s="220"/>
      <c r="K108" s="220"/>
      <c r="L108" s="220"/>
      <c r="M108" s="220"/>
      <c r="N108" s="220"/>
      <c r="O108" s="220"/>
      <c r="P108" s="220"/>
      <c r="Q108" s="220"/>
      <c r="R108" s="220"/>
      <c r="S108" s="220"/>
      <c r="T108" s="220"/>
      <c r="U108" s="220"/>
      <c r="V108" s="220"/>
      <c r="W108" s="39"/>
    </row>
    <row r="109" spans="1:23" ht="20.100000000000001" customHeight="1">
      <c r="A109" s="8"/>
      <c r="B109" s="8"/>
      <c r="C109" s="37"/>
      <c r="D109" s="38"/>
      <c r="E109" s="222"/>
      <c r="F109" s="222"/>
      <c r="G109" s="222"/>
      <c r="H109" s="222"/>
      <c r="I109" s="53" t="s">
        <v>76</v>
      </c>
      <c r="J109" s="203" t="s">
        <v>77</v>
      </c>
      <c r="K109" s="203"/>
      <c r="L109" s="203"/>
      <c r="M109" s="203"/>
      <c r="N109" s="203"/>
      <c r="O109" s="203"/>
      <c r="P109" s="203"/>
      <c r="Q109" s="203"/>
      <c r="R109" s="203"/>
      <c r="S109" s="203"/>
      <c r="T109" s="203"/>
      <c r="U109" s="203"/>
      <c r="V109" s="203"/>
      <c r="W109" s="39"/>
    </row>
    <row r="110" spans="1:23" ht="20.100000000000001" customHeight="1">
      <c r="A110" s="8">
        <f>IF(AND(I18="有",ISBLANK(I110)), 1, 0)</f>
        <v>0</v>
      </c>
      <c r="B110" s="8"/>
      <c r="C110" s="37"/>
      <c r="D110" s="38">
        <v>4</v>
      </c>
      <c r="E110" s="219" t="s">
        <v>12</v>
      </c>
      <c r="F110" s="219"/>
      <c r="G110" s="219"/>
      <c r="H110" s="219"/>
      <c r="I110" s="220"/>
      <c r="J110" s="220"/>
      <c r="K110" s="220"/>
      <c r="L110" s="220"/>
      <c r="M110" s="220"/>
      <c r="N110" s="220"/>
      <c r="O110" s="220"/>
      <c r="P110" s="220"/>
      <c r="Q110" s="220"/>
      <c r="R110" s="220"/>
      <c r="S110" s="220"/>
      <c r="T110" s="220"/>
      <c r="U110" s="220"/>
      <c r="V110" s="220"/>
      <c r="W110" s="39"/>
    </row>
    <row r="111" spans="1:23" ht="20.100000000000001" customHeight="1">
      <c r="A111" s="8"/>
      <c r="B111" s="8"/>
      <c r="C111" s="41"/>
      <c r="D111" s="42"/>
      <c r="E111" s="222"/>
      <c r="F111" s="222"/>
      <c r="G111" s="222"/>
      <c r="H111" s="222"/>
      <c r="I111" s="53" t="s">
        <v>76</v>
      </c>
      <c r="J111" s="203" t="s">
        <v>79</v>
      </c>
      <c r="K111" s="203"/>
      <c r="L111" s="203"/>
      <c r="M111" s="203"/>
      <c r="N111" s="203"/>
      <c r="O111" s="203"/>
      <c r="P111" s="203"/>
      <c r="Q111" s="203"/>
      <c r="R111" s="203"/>
      <c r="S111" s="203"/>
      <c r="T111" s="203"/>
      <c r="U111" s="203"/>
      <c r="V111" s="203"/>
      <c r="W111" s="39"/>
    </row>
    <row r="112" spans="1:23" ht="20.100000000000001" customHeight="1">
      <c r="A112" s="8">
        <f>IF(AND(I18="有",ISBLANK(I112)), 1, 0)</f>
        <v>0</v>
      </c>
      <c r="B112" s="8"/>
      <c r="C112" s="37"/>
      <c r="D112" s="38">
        <v>5</v>
      </c>
      <c r="E112" s="219" t="s">
        <v>6</v>
      </c>
      <c r="F112" s="219"/>
      <c r="G112" s="219"/>
      <c r="H112" s="219"/>
      <c r="I112" s="220"/>
      <c r="J112" s="220"/>
      <c r="K112" s="220"/>
      <c r="L112" s="220"/>
      <c r="M112" s="221"/>
      <c r="N112" s="221"/>
      <c r="O112" s="221"/>
      <c r="P112" s="221"/>
      <c r="Q112" s="221"/>
      <c r="R112" s="221"/>
      <c r="S112" s="221"/>
      <c r="T112" s="221"/>
      <c r="U112" s="221"/>
      <c r="V112" s="221"/>
      <c r="W112" s="39"/>
    </row>
    <row r="113" spans="1:23" ht="20.100000000000001" customHeight="1">
      <c r="A113" s="8"/>
      <c r="B113" s="8"/>
      <c r="C113" s="41"/>
      <c r="D113" s="42"/>
      <c r="E113" s="222"/>
      <c r="F113" s="222"/>
      <c r="G113" s="222"/>
      <c r="H113" s="222"/>
      <c r="I113" s="53" t="s">
        <v>76</v>
      </c>
      <c r="J113" s="203" t="s">
        <v>238</v>
      </c>
      <c r="K113" s="203"/>
      <c r="L113" s="203"/>
      <c r="M113" s="203"/>
      <c r="N113" s="203"/>
      <c r="O113" s="203"/>
      <c r="P113" s="203"/>
      <c r="Q113" s="203"/>
      <c r="R113" s="203"/>
      <c r="S113" s="203"/>
      <c r="T113" s="203"/>
      <c r="U113" s="203"/>
      <c r="V113" s="203"/>
      <c r="W113" s="39"/>
    </row>
    <row r="114" spans="1:23" ht="20.100000000000001" customHeight="1">
      <c r="A114" s="8"/>
      <c r="B114" s="8"/>
      <c r="C114" s="37"/>
      <c r="D114" s="38">
        <v>6</v>
      </c>
      <c r="E114" s="219" t="s">
        <v>7</v>
      </c>
      <c r="F114" s="219"/>
      <c r="G114" s="219"/>
      <c r="H114" s="219"/>
      <c r="I114" s="220"/>
      <c r="J114" s="220"/>
      <c r="K114" s="220"/>
      <c r="L114" s="220"/>
      <c r="M114" s="221"/>
      <c r="N114" s="221"/>
      <c r="O114" s="221"/>
      <c r="P114" s="221"/>
      <c r="Q114" s="221"/>
      <c r="R114" s="221"/>
      <c r="S114" s="221"/>
      <c r="T114" s="221"/>
      <c r="U114" s="221"/>
      <c r="V114" s="221"/>
      <c r="W114" s="39"/>
    </row>
    <row r="115" spans="1:23" ht="20.100000000000001" customHeight="1">
      <c r="A115" s="8"/>
      <c r="B115" s="8"/>
      <c r="C115" s="41"/>
      <c r="D115" s="42"/>
      <c r="E115" s="222"/>
      <c r="F115" s="222"/>
      <c r="G115" s="222"/>
      <c r="H115" s="222"/>
      <c r="I115" s="53" t="s">
        <v>76</v>
      </c>
      <c r="J115" s="203" t="s">
        <v>78</v>
      </c>
      <c r="K115" s="203"/>
      <c r="L115" s="203"/>
      <c r="M115" s="203"/>
      <c r="N115" s="203"/>
      <c r="O115" s="203"/>
      <c r="P115" s="203"/>
      <c r="Q115" s="203"/>
      <c r="R115" s="203"/>
      <c r="S115" s="203"/>
      <c r="T115" s="203"/>
      <c r="U115" s="203"/>
      <c r="V115" s="203"/>
      <c r="W115" s="39"/>
    </row>
    <row r="116" spans="1:23" ht="5.0999999999999996" customHeight="1">
      <c r="A116" s="8"/>
      <c r="B116" s="8"/>
      <c r="C116" s="46"/>
      <c r="D116" s="47"/>
      <c r="E116" s="223"/>
      <c r="F116" s="223"/>
      <c r="G116" s="223"/>
      <c r="H116" s="223"/>
      <c r="I116" s="48"/>
      <c r="J116" s="48"/>
      <c r="K116" s="48"/>
      <c r="L116" s="48"/>
      <c r="M116" s="48"/>
      <c r="N116" s="48"/>
      <c r="O116" s="48"/>
      <c r="P116" s="48"/>
      <c r="Q116" s="48"/>
      <c r="R116" s="48"/>
      <c r="S116" s="48"/>
      <c r="T116" s="48"/>
      <c r="U116" s="48"/>
      <c r="V116" s="48"/>
      <c r="W116" s="49"/>
    </row>
    <row r="117" spans="1:23" ht="9.9499999999999993" customHeight="1">
      <c r="A117" s="8"/>
      <c r="B117" s="8"/>
      <c r="C117" s="42"/>
      <c r="D117" s="42"/>
      <c r="E117" s="42"/>
      <c r="F117" s="42"/>
      <c r="G117" s="42"/>
      <c r="H117" s="42"/>
      <c r="I117" s="50"/>
      <c r="J117" s="50"/>
      <c r="K117" s="50"/>
      <c r="L117" s="50"/>
      <c r="M117" s="50"/>
      <c r="N117" s="50"/>
      <c r="O117" s="50"/>
      <c r="P117" s="50"/>
      <c r="Q117" s="50"/>
      <c r="R117" s="50"/>
      <c r="S117" s="50"/>
      <c r="T117" s="50"/>
      <c r="U117" s="50"/>
      <c r="V117" s="50"/>
      <c r="W117" s="42"/>
    </row>
    <row r="118" spans="1:23" s="25" customFormat="1" ht="9.9499999999999993" customHeight="1">
      <c r="A118" s="8"/>
      <c r="B118" s="8"/>
      <c r="C118" s="42"/>
      <c r="D118" s="42"/>
      <c r="E118" s="42"/>
      <c r="F118" s="42"/>
      <c r="G118" s="42"/>
      <c r="H118" s="42"/>
      <c r="I118" s="50"/>
      <c r="J118" s="42"/>
      <c r="K118" s="42"/>
      <c r="L118" s="42"/>
      <c r="M118" s="42"/>
      <c r="N118" s="42"/>
      <c r="O118" s="42"/>
      <c r="P118" s="42"/>
      <c r="Q118" s="42"/>
      <c r="R118" s="42"/>
      <c r="S118" s="42"/>
      <c r="T118" s="42"/>
      <c r="U118" s="42"/>
      <c r="V118" s="42"/>
      <c r="W118" s="42"/>
    </row>
    <row r="119" spans="1:23" s="25" customFormat="1" ht="20.100000000000001" customHeight="1">
      <c r="A119" s="8"/>
      <c r="B119" s="8"/>
      <c r="C119" s="224" t="s">
        <v>240</v>
      </c>
      <c r="D119" s="225"/>
      <c r="E119" s="225"/>
      <c r="F119" s="225"/>
      <c r="G119" s="225"/>
      <c r="H119" s="226"/>
    </row>
    <row r="120" spans="1:23" s="25" customFormat="1" ht="8.1" customHeight="1">
      <c r="A120" s="8"/>
      <c r="B120" s="8"/>
      <c r="C120" s="33"/>
      <c r="D120" s="34"/>
      <c r="E120" s="34"/>
      <c r="F120" s="34"/>
      <c r="G120" s="34"/>
      <c r="H120" s="34"/>
      <c r="I120" s="35"/>
      <c r="J120" s="35"/>
      <c r="K120" s="35"/>
      <c r="L120" s="35"/>
      <c r="M120" s="35"/>
      <c r="N120" s="35"/>
      <c r="O120" s="35"/>
      <c r="P120" s="35"/>
      <c r="Q120" s="35"/>
      <c r="R120" s="35"/>
      <c r="S120" s="35"/>
      <c r="T120" s="35"/>
      <c r="U120" s="35"/>
      <c r="V120" s="35"/>
      <c r="W120" s="36"/>
    </row>
    <row r="121" spans="1:23" s="25" customFormat="1" ht="8.1" customHeight="1">
      <c r="A121" s="8"/>
      <c r="B121" s="8"/>
      <c r="C121" s="33"/>
      <c r="D121" s="90"/>
      <c r="E121" s="90"/>
      <c r="F121" s="90"/>
      <c r="G121" s="90"/>
      <c r="H121" s="90"/>
      <c r="I121" s="86"/>
      <c r="J121" s="86"/>
      <c r="K121" s="86"/>
      <c r="L121" s="86"/>
      <c r="M121" s="86"/>
      <c r="N121" s="86"/>
      <c r="O121" s="86"/>
      <c r="P121" s="86"/>
      <c r="Q121" s="86"/>
      <c r="R121" s="86"/>
      <c r="S121" s="86"/>
      <c r="T121" s="86"/>
      <c r="U121" s="86"/>
      <c r="V121" s="86"/>
      <c r="W121" s="39"/>
    </row>
    <row r="122" spans="1:23" s="25" customFormat="1" ht="20.100000000000001" customHeight="1">
      <c r="A122" s="8">
        <f>IF(ISBLANK(I122), 1, 0)</f>
        <v>1</v>
      </c>
      <c r="B122" s="8"/>
      <c r="C122" s="37"/>
      <c r="D122" s="38">
        <v>1</v>
      </c>
      <c r="E122" s="219" t="s">
        <v>90</v>
      </c>
      <c r="F122" s="219"/>
      <c r="G122" s="219"/>
      <c r="H122" s="219"/>
      <c r="I122" s="318"/>
      <c r="J122" s="318"/>
      <c r="K122" s="318"/>
      <c r="L122" s="318"/>
      <c r="M122" s="221" t="s">
        <v>147</v>
      </c>
      <c r="N122" s="221"/>
      <c r="O122" s="221"/>
      <c r="P122" s="221"/>
      <c r="Q122" s="221"/>
      <c r="R122" s="221"/>
      <c r="S122" s="221"/>
      <c r="T122" s="221"/>
      <c r="U122" s="221"/>
      <c r="V122" s="221"/>
      <c r="W122" s="39"/>
    </row>
    <row r="123" spans="1:23" s="25" customFormat="1" ht="27.95" customHeight="1">
      <c r="A123" s="8"/>
      <c r="B123" s="8"/>
      <c r="C123" s="37"/>
      <c r="D123" s="38"/>
      <c r="E123" s="222"/>
      <c r="F123" s="222"/>
      <c r="G123" s="222"/>
      <c r="H123" s="222"/>
      <c r="I123" s="55" t="s">
        <v>76</v>
      </c>
      <c r="J123" s="202" t="s">
        <v>191</v>
      </c>
      <c r="K123" s="202"/>
      <c r="L123" s="202"/>
      <c r="M123" s="202"/>
      <c r="N123" s="202"/>
      <c r="O123" s="202"/>
      <c r="P123" s="202"/>
      <c r="Q123" s="202"/>
      <c r="R123" s="202"/>
      <c r="S123" s="202"/>
      <c r="T123" s="202"/>
      <c r="U123" s="202"/>
      <c r="V123" s="202"/>
      <c r="W123" s="39"/>
    </row>
    <row r="124" spans="1:23" s="25" customFormat="1" ht="20.100000000000001" customHeight="1">
      <c r="A124" s="8">
        <f>IF(ISBLANK(I124), 1, 0)</f>
        <v>1</v>
      </c>
      <c r="B124" s="8"/>
      <c r="C124" s="37"/>
      <c r="D124" s="38">
        <v>2</v>
      </c>
      <c r="E124" s="219" t="s">
        <v>91</v>
      </c>
      <c r="F124" s="219"/>
      <c r="G124" s="219"/>
      <c r="H124" s="219"/>
      <c r="I124" s="220"/>
      <c r="J124" s="235"/>
      <c r="K124" s="235"/>
      <c r="L124" s="235"/>
      <c r="M124" s="221" t="s">
        <v>141</v>
      </c>
      <c r="N124" s="221"/>
      <c r="O124" s="221"/>
      <c r="P124" s="221"/>
      <c r="Q124" s="221"/>
      <c r="R124" s="221"/>
      <c r="S124" s="221"/>
      <c r="T124" s="221"/>
      <c r="U124" s="221"/>
      <c r="V124" s="221"/>
      <c r="W124" s="39"/>
    </row>
    <row r="125" spans="1:23" s="25" customFormat="1" ht="20.100000000000001" customHeight="1">
      <c r="A125" s="8"/>
      <c r="B125" s="8"/>
      <c r="C125" s="37"/>
      <c r="D125" s="38"/>
      <c r="E125" s="222"/>
      <c r="F125" s="222"/>
      <c r="G125" s="222"/>
      <c r="H125" s="222"/>
      <c r="I125" s="53" t="s">
        <v>76</v>
      </c>
      <c r="J125" s="203" t="s">
        <v>194</v>
      </c>
      <c r="K125" s="203"/>
      <c r="L125" s="203"/>
      <c r="M125" s="203"/>
      <c r="N125" s="203"/>
      <c r="O125" s="203"/>
      <c r="P125" s="203"/>
      <c r="Q125" s="203"/>
      <c r="R125" s="203"/>
      <c r="S125" s="203"/>
      <c r="T125" s="203"/>
      <c r="U125" s="203"/>
      <c r="V125" s="203"/>
      <c r="W125" s="335"/>
    </row>
    <row r="126" spans="1:23" s="25" customFormat="1" ht="20.100000000000001" customHeight="1">
      <c r="A126" s="8"/>
      <c r="B126" s="8"/>
      <c r="C126" s="37"/>
      <c r="D126" s="38">
        <v>3</v>
      </c>
      <c r="E126" s="219" t="s">
        <v>140</v>
      </c>
      <c r="F126" s="219"/>
      <c r="G126" s="219"/>
      <c r="H126" s="219"/>
      <c r="I126" s="235"/>
      <c r="J126" s="235"/>
      <c r="K126" s="235"/>
      <c r="L126" s="235"/>
      <c r="M126" s="56" t="s">
        <v>92</v>
      </c>
      <c r="N126" s="235"/>
      <c r="O126" s="235"/>
      <c r="P126" s="235"/>
      <c r="Q126" s="227" t="s">
        <v>93</v>
      </c>
      <c r="R126" s="227"/>
      <c r="S126" s="227"/>
      <c r="T126" s="227"/>
      <c r="U126" s="227"/>
      <c r="V126" s="227"/>
      <c r="W126" s="39"/>
    </row>
    <row r="127" spans="1:23" s="25" customFormat="1" ht="27.95" customHeight="1">
      <c r="A127" s="8"/>
      <c r="B127" s="8"/>
      <c r="C127" s="37"/>
      <c r="D127" s="38"/>
      <c r="E127" s="222"/>
      <c r="F127" s="222"/>
      <c r="G127" s="222"/>
      <c r="H127" s="222"/>
      <c r="I127" s="57" t="s">
        <v>75</v>
      </c>
      <c r="J127" s="202" t="s">
        <v>205</v>
      </c>
      <c r="K127" s="203"/>
      <c r="L127" s="203"/>
      <c r="M127" s="203"/>
      <c r="N127" s="236"/>
      <c r="O127" s="203"/>
      <c r="P127" s="203"/>
      <c r="Q127" s="203"/>
      <c r="R127" s="203"/>
      <c r="S127" s="203"/>
      <c r="T127" s="203"/>
      <c r="U127" s="203"/>
      <c r="V127" s="203"/>
      <c r="W127" s="39"/>
    </row>
    <row r="128" spans="1:23" s="25" customFormat="1" ht="20.100000000000001" customHeight="1">
      <c r="A128" s="8"/>
      <c r="B128" s="8"/>
      <c r="C128" s="37"/>
      <c r="D128" s="38">
        <v>4</v>
      </c>
      <c r="E128" s="219" t="s">
        <v>206</v>
      </c>
      <c r="F128" s="219"/>
      <c r="G128" s="219"/>
      <c r="H128" s="219"/>
      <c r="I128" s="235"/>
      <c r="J128" s="235"/>
      <c r="K128" s="235"/>
      <c r="L128" s="235"/>
      <c r="M128" s="221"/>
      <c r="N128" s="221"/>
      <c r="O128" s="221"/>
      <c r="P128" s="221"/>
      <c r="Q128" s="221"/>
      <c r="R128" s="221"/>
      <c r="S128" s="221"/>
      <c r="T128" s="221"/>
      <c r="U128" s="221"/>
      <c r="V128" s="221"/>
      <c r="W128" s="39"/>
    </row>
    <row r="129" spans="1:24" s="25" customFormat="1" ht="27.95" customHeight="1">
      <c r="A129" s="8"/>
      <c r="B129" s="8"/>
      <c r="C129" s="37"/>
      <c r="D129" s="38"/>
      <c r="E129" s="222"/>
      <c r="F129" s="222"/>
      <c r="G129" s="222"/>
      <c r="H129" s="222"/>
      <c r="I129" s="57" t="s">
        <v>75</v>
      </c>
      <c r="J129" s="202" t="s">
        <v>205</v>
      </c>
      <c r="K129" s="203"/>
      <c r="L129" s="203"/>
      <c r="M129" s="203"/>
      <c r="N129" s="236"/>
      <c r="O129" s="203"/>
      <c r="P129" s="203"/>
      <c r="Q129" s="203"/>
      <c r="R129" s="203"/>
      <c r="S129" s="203"/>
      <c r="T129" s="203"/>
      <c r="U129" s="203"/>
      <c r="V129" s="203"/>
      <c r="W129" s="39"/>
    </row>
    <row r="130" spans="1:24" ht="20.100000000000001" customHeight="1">
      <c r="A130" s="8">
        <f>IF(ISBLANK(I130), 1, 0)</f>
        <v>1</v>
      </c>
      <c r="B130" s="8"/>
      <c r="C130" s="37"/>
      <c r="D130" s="38">
        <v>5</v>
      </c>
      <c r="E130" s="219" t="s">
        <v>13</v>
      </c>
      <c r="F130" s="219"/>
      <c r="G130" s="219"/>
      <c r="H130" s="219"/>
      <c r="I130" s="234"/>
      <c r="J130" s="234"/>
      <c r="K130" s="234"/>
      <c r="L130" s="234"/>
      <c r="M130" s="221" t="s">
        <v>141</v>
      </c>
      <c r="N130" s="221"/>
      <c r="O130" s="221"/>
      <c r="P130" s="221"/>
      <c r="Q130" s="221"/>
      <c r="R130" s="221"/>
      <c r="S130" s="221"/>
      <c r="T130" s="221"/>
      <c r="U130" s="221"/>
      <c r="V130" s="221"/>
      <c r="W130" s="39"/>
    </row>
    <row r="131" spans="1:24" ht="38.1" customHeight="1">
      <c r="A131" s="8"/>
      <c r="B131" s="8"/>
      <c r="C131" s="41"/>
      <c r="D131" s="86"/>
      <c r="E131" s="222"/>
      <c r="F131" s="222"/>
      <c r="G131" s="222"/>
      <c r="H131" s="222"/>
      <c r="I131" s="43" t="s">
        <v>76</v>
      </c>
      <c r="J131" s="202" t="s">
        <v>192</v>
      </c>
      <c r="K131" s="202"/>
      <c r="L131" s="202"/>
      <c r="M131" s="202"/>
      <c r="N131" s="202"/>
      <c r="O131" s="202"/>
      <c r="P131" s="202"/>
      <c r="Q131" s="202"/>
      <c r="R131" s="202"/>
      <c r="S131" s="202"/>
      <c r="T131" s="202"/>
      <c r="U131" s="202"/>
      <c r="V131" s="202"/>
      <c r="W131" s="39"/>
    </row>
    <row r="132" spans="1:24" s="25" customFormat="1" ht="20.100000000000001" customHeight="1">
      <c r="A132" s="8">
        <f>IF(ISBLANK(I132), 1, 0)</f>
        <v>1</v>
      </c>
      <c r="B132" s="8"/>
      <c r="C132" s="37"/>
      <c r="D132" s="38">
        <v>6</v>
      </c>
      <c r="E132" s="219" t="s">
        <v>139</v>
      </c>
      <c r="F132" s="219"/>
      <c r="G132" s="219"/>
      <c r="H132" s="219"/>
      <c r="I132" s="234"/>
      <c r="J132" s="234"/>
      <c r="K132" s="234"/>
      <c r="L132" s="234"/>
      <c r="M132" s="221" t="s">
        <v>151</v>
      </c>
      <c r="N132" s="221"/>
      <c r="O132" s="221"/>
      <c r="P132" s="221"/>
      <c r="Q132" s="221"/>
      <c r="R132" s="221"/>
      <c r="S132" s="221"/>
      <c r="T132" s="221"/>
      <c r="U132" s="221"/>
      <c r="V132" s="221"/>
      <c r="W132" s="39"/>
    </row>
    <row r="133" spans="1:24" s="25" customFormat="1" ht="27.95" customHeight="1">
      <c r="A133" s="8"/>
      <c r="B133" s="8"/>
      <c r="C133" s="37"/>
      <c r="D133" s="38"/>
      <c r="E133" s="222"/>
      <c r="F133" s="222"/>
      <c r="G133" s="222"/>
      <c r="H133" s="222"/>
      <c r="I133" s="58" t="s">
        <v>76</v>
      </c>
      <c r="J133" s="202" t="s">
        <v>247</v>
      </c>
      <c r="K133" s="203"/>
      <c r="L133" s="203"/>
      <c r="M133" s="203"/>
      <c r="N133" s="203"/>
      <c r="O133" s="203"/>
      <c r="P133" s="203"/>
      <c r="Q133" s="203"/>
      <c r="R133" s="203"/>
      <c r="S133" s="203"/>
      <c r="T133" s="203"/>
      <c r="U133" s="203"/>
      <c r="V133" s="203"/>
      <c r="W133" s="39"/>
    </row>
    <row r="134" spans="1:24" s="25" customFormat="1" ht="5.0999999999999996" customHeight="1">
      <c r="A134" s="8"/>
      <c r="B134" s="8"/>
      <c r="C134" s="46"/>
      <c r="D134" s="47"/>
      <c r="E134" s="47"/>
      <c r="F134" s="47"/>
      <c r="G134" s="47"/>
      <c r="H134" s="47"/>
      <c r="I134" s="47"/>
      <c r="J134" s="48"/>
      <c r="K134" s="48"/>
      <c r="L134" s="48"/>
      <c r="M134" s="48"/>
      <c r="N134" s="48"/>
      <c r="O134" s="48"/>
      <c r="P134" s="48"/>
      <c r="Q134" s="48"/>
      <c r="R134" s="48"/>
      <c r="S134" s="48"/>
      <c r="T134" s="48"/>
      <c r="U134" s="48"/>
      <c r="V134" s="48"/>
      <c r="W134" s="49"/>
    </row>
    <row r="135" spans="1:24" s="25" customFormat="1" ht="9.9499999999999993" customHeight="1">
      <c r="A135" s="8"/>
      <c r="B135" s="8"/>
      <c r="C135" s="42"/>
      <c r="D135" s="42"/>
      <c r="E135" s="42"/>
      <c r="F135" s="42"/>
      <c r="G135" s="42"/>
      <c r="H135" s="42"/>
      <c r="I135" s="42"/>
      <c r="J135" s="50"/>
      <c r="K135" s="50"/>
      <c r="L135" s="50"/>
      <c r="M135" s="50"/>
      <c r="N135" s="50"/>
      <c r="O135" s="50"/>
      <c r="P135" s="50"/>
      <c r="Q135" s="50"/>
      <c r="R135" s="50"/>
      <c r="S135" s="50"/>
      <c r="T135" s="50"/>
      <c r="U135" s="50"/>
      <c r="V135" s="50"/>
      <c r="W135" s="50"/>
      <c r="X135" s="42"/>
    </row>
    <row r="136" spans="1:24" s="25" customFormat="1" ht="9.9499999999999993" customHeight="1">
      <c r="A136" s="8"/>
      <c r="B136" s="8"/>
      <c r="C136" s="42"/>
      <c r="D136" s="42"/>
      <c r="E136" s="42"/>
      <c r="F136" s="42"/>
      <c r="G136" s="42"/>
      <c r="H136" s="42"/>
      <c r="I136" s="50"/>
      <c r="J136" s="42"/>
      <c r="K136" s="42"/>
      <c r="L136" s="42"/>
      <c r="M136" s="42"/>
      <c r="N136" s="42"/>
      <c r="O136" s="42"/>
      <c r="P136" s="42"/>
      <c r="Q136" s="42"/>
      <c r="R136" s="42"/>
      <c r="S136" s="42"/>
      <c r="T136" s="42"/>
      <c r="U136" s="42"/>
      <c r="V136" s="42"/>
      <c r="W136" s="42"/>
    </row>
    <row r="137" spans="1:24" s="25" customFormat="1" ht="20.100000000000001" customHeight="1">
      <c r="A137" s="8"/>
      <c r="B137" s="8"/>
      <c r="C137" s="224" t="s">
        <v>164</v>
      </c>
      <c r="D137" s="225"/>
      <c r="E137" s="225"/>
      <c r="F137" s="225"/>
      <c r="G137" s="225"/>
      <c r="H137" s="226"/>
    </row>
    <row r="138" spans="1:24" s="25" customFormat="1" ht="8.1" customHeight="1">
      <c r="A138" s="8"/>
      <c r="B138" s="8"/>
      <c r="C138" s="33"/>
      <c r="D138" s="34"/>
      <c r="E138" s="34"/>
      <c r="F138" s="34"/>
      <c r="G138" s="34"/>
      <c r="H138" s="34"/>
      <c r="I138" s="35"/>
      <c r="J138" s="35"/>
      <c r="K138" s="35"/>
      <c r="L138" s="35"/>
      <c r="M138" s="35"/>
      <c r="N138" s="35"/>
      <c r="O138" s="35"/>
      <c r="P138" s="35"/>
      <c r="Q138" s="35"/>
      <c r="R138" s="35"/>
      <c r="S138" s="35"/>
      <c r="T138" s="35"/>
      <c r="U138" s="35"/>
      <c r="V138" s="35"/>
      <c r="W138" s="36"/>
    </row>
    <row r="139" spans="1:24" s="25" customFormat="1" ht="8.1" customHeight="1">
      <c r="A139" s="8"/>
      <c r="B139" s="8"/>
      <c r="C139" s="33"/>
      <c r="D139" s="90"/>
      <c r="E139" s="90"/>
      <c r="F139" s="90"/>
      <c r="G139" s="90"/>
      <c r="H139" s="90"/>
      <c r="I139" s="86"/>
      <c r="J139" s="86"/>
      <c r="K139" s="86"/>
      <c r="L139" s="86"/>
      <c r="M139" s="86"/>
      <c r="N139" s="86"/>
      <c r="O139" s="86"/>
      <c r="P139" s="86"/>
      <c r="Q139" s="86"/>
      <c r="R139" s="86"/>
      <c r="S139" s="86"/>
      <c r="T139" s="86"/>
      <c r="U139" s="86"/>
      <c r="V139" s="86"/>
      <c r="W139" s="39"/>
    </row>
    <row r="140" spans="1:24" s="25" customFormat="1" ht="20.100000000000001" customHeight="1">
      <c r="A140" s="8"/>
      <c r="B140" s="8"/>
      <c r="C140" s="13"/>
      <c r="D140" s="14">
        <v>1</v>
      </c>
      <c r="E140" s="219" t="s">
        <v>148</v>
      </c>
      <c r="F140" s="219"/>
      <c r="G140" s="219"/>
      <c r="H140" s="219"/>
      <c r="I140" s="235"/>
      <c r="J140" s="235"/>
      <c r="K140" s="235"/>
      <c r="L140" s="235"/>
      <c r="M140" s="31" t="s">
        <v>92</v>
      </c>
      <c r="N140" s="235"/>
      <c r="O140" s="235"/>
      <c r="P140" s="235"/>
      <c r="Q140" s="279" t="s">
        <v>93</v>
      </c>
      <c r="R140" s="279"/>
      <c r="S140" s="279"/>
      <c r="T140" s="279"/>
      <c r="U140" s="279"/>
      <c r="V140" s="279"/>
      <c r="W140" s="15"/>
    </row>
    <row r="141" spans="1:24" s="25" customFormat="1" ht="27.95" customHeight="1">
      <c r="A141" s="8"/>
      <c r="B141" s="8"/>
      <c r="C141" s="13"/>
      <c r="D141" s="14"/>
      <c r="E141" s="280"/>
      <c r="F141" s="280"/>
      <c r="G141" s="280"/>
      <c r="H141" s="280"/>
      <c r="I141" s="30" t="s">
        <v>75</v>
      </c>
      <c r="J141" s="202" t="s">
        <v>205</v>
      </c>
      <c r="K141" s="203"/>
      <c r="L141" s="203"/>
      <c r="M141" s="203"/>
      <c r="N141" s="203"/>
      <c r="O141" s="203"/>
      <c r="P141" s="203"/>
      <c r="Q141" s="203"/>
      <c r="R141" s="203"/>
      <c r="S141" s="203"/>
      <c r="T141" s="203"/>
      <c r="U141" s="203"/>
      <c r="V141" s="203"/>
      <c r="W141" s="15"/>
    </row>
    <row r="142" spans="1:24" s="25" customFormat="1" ht="20.100000000000001" customHeight="1">
      <c r="A142" s="8"/>
      <c r="B142" s="8"/>
      <c r="C142" s="13"/>
      <c r="D142" s="14">
        <v>2</v>
      </c>
      <c r="E142" s="219" t="s">
        <v>149</v>
      </c>
      <c r="F142" s="219"/>
      <c r="G142" s="219"/>
      <c r="H142" s="219"/>
      <c r="I142" s="235"/>
      <c r="J142" s="235"/>
      <c r="K142" s="235"/>
      <c r="L142" s="235"/>
      <c r="M142" s="31" t="s">
        <v>92</v>
      </c>
      <c r="N142" s="235"/>
      <c r="O142" s="235"/>
      <c r="P142" s="235"/>
      <c r="Q142" s="279" t="s">
        <v>93</v>
      </c>
      <c r="R142" s="279"/>
      <c r="S142" s="279"/>
      <c r="T142" s="279"/>
      <c r="U142" s="279"/>
      <c r="V142" s="279"/>
      <c r="W142" s="15"/>
    </row>
    <row r="143" spans="1:24" s="25" customFormat="1" ht="27.95" customHeight="1">
      <c r="A143" s="8"/>
      <c r="B143" s="8"/>
      <c r="C143" s="13"/>
      <c r="D143" s="14"/>
      <c r="E143" s="280"/>
      <c r="F143" s="280"/>
      <c r="G143" s="280"/>
      <c r="H143" s="280"/>
      <c r="I143" s="30" t="s">
        <v>75</v>
      </c>
      <c r="J143" s="202" t="s">
        <v>205</v>
      </c>
      <c r="K143" s="203"/>
      <c r="L143" s="203"/>
      <c r="M143" s="203"/>
      <c r="N143" s="203"/>
      <c r="O143" s="203"/>
      <c r="P143" s="203"/>
      <c r="Q143" s="203"/>
      <c r="R143" s="203"/>
      <c r="S143" s="203"/>
      <c r="T143" s="203"/>
      <c r="U143" s="203"/>
      <c r="V143" s="203"/>
      <c r="W143" s="15"/>
    </row>
    <row r="144" spans="1:24" s="72" customFormat="1" ht="75" customHeight="1">
      <c r="A144" s="69"/>
      <c r="B144" s="69"/>
      <c r="C144" s="70"/>
      <c r="D144" s="252" t="s">
        <v>249</v>
      </c>
      <c r="E144" s="253"/>
      <c r="F144" s="253"/>
      <c r="G144" s="253"/>
      <c r="H144" s="253"/>
      <c r="I144" s="253"/>
      <c r="J144" s="253"/>
      <c r="K144" s="253"/>
      <c r="L144" s="253"/>
      <c r="M144" s="253"/>
      <c r="N144" s="253"/>
      <c r="O144" s="253"/>
      <c r="P144" s="253"/>
      <c r="Q144" s="253"/>
      <c r="R144" s="253"/>
      <c r="S144" s="253"/>
      <c r="T144" s="253"/>
      <c r="U144" s="253"/>
      <c r="V144" s="253"/>
      <c r="W144" s="71"/>
    </row>
    <row r="145" spans="1:24" s="25" customFormat="1" ht="20.100000000000001" customHeight="1">
      <c r="A145" s="8"/>
      <c r="B145" s="8"/>
      <c r="C145" s="13"/>
      <c r="D145" s="292" t="s">
        <v>85</v>
      </c>
      <c r="E145" s="293"/>
      <c r="F145" s="293"/>
      <c r="G145" s="293"/>
      <c r="H145" s="294"/>
      <c r="I145" s="240" t="s">
        <v>86</v>
      </c>
      <c r="J145" s="241"/>
      <c r="K145" s="241"/>
      <c r="L145" s="241"/>
      <c r="M145" s="242"/>
      <c r="N145" s="284" t="s">
        <v>87</v>
      </c>
      <c r="O145" s="285"/>
      <c r="P145" s="285"/>
      <c r="Q145" s="286"/>
      <c r="R145" s="287" t="s">
        <v>150</v>
      </c>
      <c r="S145" s="288"/>
      <c r="T145" s="288"/>
      <c r="U145" s="288"/>
      <c r="V145" s="289"/>
      <c r="W145" s="15"/>
    </row>
    <row r="146" spans="1:24" s="25" customFormat="1" ht="20.100000000000001" customHeight="1">
      <c r="A146" s="8"/>
      <c r="B146" s="8"/>
      <c r="C146" s="37"/>
      <c r="D146" s="60">
        <v>3</v>
      </c>
      <c r="E146" s="302" t="s">
        <v>80</v>
      </c>
      <c r="F146" s="302"/>
      <c r="G146" s="302"/>
      <c r="H146" s="303"/>
      <c r="I146" s="254"/>
      <c r="J146" s="255"/>
      <c r="K146" s="255"/>
      <c r="L146" s="255"/>
      <c r="M146" s="256"/>
      <c r="N146" s="281"/>
      <c r="O146" s="282"/>
      <c r="P146" s="282"/>
      <c r="Q146" s="282"/>
      <c r="R146" s="281"/>
      <c r="S146" s="282"/>
      <c r="T146" s="282"/>
      <c r="U146" s="282"/>
      <c r="V146" s="283"/>
      <c r="W146" s="39"/>
    </row>
    <row r="147" spans="1:24" s="25" customFormat="1" ht="20.100000000000001" customHeight="1">
      <c r="A147" s="8"/>
      <c r="B147" s="8"/>
      <c r="C147" s="37"/>
      <c r="D147" s="59">
        <v>4</v>
      </c>
      <c r="E147" s="247" t="s">
        <v>175</v>
      </c>
      <c r="F147" s="247"/>
      <c r="G147" s="247"/>
      <c r="H147" s="248"/>
      <c r="I147" s="257"/>
      <c r="J147" s="258"/>
      <c r="K147" s="258"/>
      <c r="L147" s="258"/>
      <c r="M147" s="259"/>
      <c r="N147" s="265"/>
      <c r="O147" s="266"/>
      <c r="P147" s="266"/>
      <c r="Q147" s="266"/>
      <c r="R147" s="265"/>
      <c r="S147" s="266"/>
      <c r="T147" s="266"/>
      <c r="U147" s="266"/>
      <c r="V147" s="267"/>
      <c r="W147" s="39"/>
    </row>
    <row r="148" spans="1:24" s="25" customFormat="1" ht="20.100000000000001" customHeight="1">
      <c r="A148" s="8"/>
      <c r="B148" s="8"/>
      <c r="C148" s="37"/>
      <c r="D148" s="59">
        <v>5</v>
      </c>
      <c r="E148" s="247" t="s">
        <v>81</v>
      </c>
      <c r="F148" s="247"/>
      <c r="G148" s="247"/>
      <c r="H148" s="248"/>
      <c r="I148" s="257"/>
      <c r="J148" s="258"/>
      <c r="K148" s="258"/>
      <c r="L148" s="258"/>
      <c r="M148" s="259"/>
      <c r="N148" s="265"/>
      <c r="O148" s="266"/>
      <c r="P148" s="266"/>
      <c r="Q148" s="266"/>
      <c r="R148" s="265"/>
      <c r="S148" s="266"/>
      <c r="T148" s="266"/>
      <c r="U148" s="266"/>
      <c r="V148" s="267"/>
      <c r="W148" s="39"/>
    </row>
    <row r="149" spans="1:24" s="25" customFormat="1" ht="20.100000000000001" customHeight="1">
      <c r="A149" s="8"/>
      <c r="B149" s="8"/>
      <c r="C149" s="37"/>
      <c r="D149" s="59">
        <v>6</v>
      </c>
      <c r="E149" s="295" t="s">
        <v>82</v>
      </c>
      <c r="F149" s="295"/>
      <c r="G149" s="295"/>
      <c r="H149" s="296"/>
      <c r="I149" s="257"/>
      <c r="J149" s="258"/>
      <c r="K149" s="258"/>
      <c r="L149" s="258"/>
      <c r="M149" s="259"/>
      <c r="N149" s="265"/>
      <c r="O149" s="266"/>
      <c r="P149" s="266"/>
      <c r="Q149" s="266"/>
      <c r="R149" s="265"/>
      <c r="S149" s="266"/>
      <c r="T149" s="266"/>
      <c r="U149" s="266"/>
      <c r="V149" s="267"/>
      <c r="W149" s="39"/>
    </row>
    <row r="150" spans="1:24" s="25" customFormat="1" ht="20.100000000000001" customHeight="1">
      <c r="A150" s="8"/>
      <c r="B150" s="8"/>
      <c r="C150" s="37"/>
      <c r="D150" s="59">
        <v>7</v>
      </c>
      <c r="E150" s="295" t="s">
        <v>83</v>
      </c>
      <c r="F150" s="295"/>
      <c r="G150" s="295"/>
      <c r="H150" s="296"/>
      <c r="I150" s="257"/>
      <c r="J150" s="258"/>
      <c r="K150" s="258"/>
      <c r="L150" s="258"/>
      <c r="M150" s="259"/>
      <c r="N150" s="265"/>
      <c r="O150" s="266"/>
      <c r="P150" s="266"/>
      <c r="Q150" s="266"/>
      <c r="R150" s="265"/>
      <c r="S150" s="266"/>
      <c r="T150" s="266"/>
      <c r="U150" s="266"/>
      <c r="V150" s="267"/>
      <c r="W150" s="39"/>
    </row>
    <row r="151" spans="1:24" s="25" customFormat="1" ht="20.100000000000001" customHeight="1">
      <c r="A151" s="8"/>
      <c r="B151" s="8"/>
      <c r="C151" s="37"/>
      <c r="D151" s="59">
        <v>8</v>
      </c>
      <c r="E151" s="295" t="s">
        <v>84</v>
      </c>
      <c r="F151" s="295"/>
      <c r="G151" s="295"/>
      <c r="H151" s="296"/>
      <c r="I151" s="257"/>
      <c r="J151" s="258"/>
      <c r="K151" s="258"/>
      <c r="L151" s="258"/>
      <c r="M151" s="259"/>
      <c r="N151" s="265"/>
      <c r="O151" s="266"/>
      <c r="P151" s="266"/>
      <c r="Q151" s="266"/>
      <c r="R151" s="265"/>
      <c r="S151" s="266"/>
      <c r="T151" s="266"/>
      <c r="U151" s="266"/>
      <c r="V151" s="267"/>
      <c r="W151" s="39"/>
    </row>
    <row r="152" spans="1:24" s="25" customFormat="1" ht="20.100000000000001" customHeight="1" thickBot="1">
      <c r="A152" s="8"/>
      <c r="B152" s="8"/>
      <c r="C152" s="37"/>
      <c r="D152" s="61">
        <v>9</v>
      </c>
      <c r="E152" s="297" t="s">
        <v>89</v>
      </c>
      <c r="F152" s="297"/>
      <c r="G152" s="297"/>
      <c r="H152" s="298"/>
      <c r="I152" s="299"/>
      <c r="J152" s="300"/>
      <c r="K152" s="300"/>
      <c r="L152" s="300"/>
      <c r="M152" s="301"/>
      <c r="N152" s="260"/>
      <c r="O152" s="261"/>
      <c r="P152" s="261"/>
      <c r="Q152" s="261"/>
      <c r="R152" s="260"/>
      <c r="S152" s="261"/>
      <c r="T152" s="261"/>
      <c r="U152" s="261"/>
      <c r="V152" s="262"/>
      <c r="W152" s="39"/>
    </row>
    <row r="153" spans="1:24" s="25" customFormat="1" ht="20.100000000000001" customHeight="1" thickTop="1">
      <c r="A153" s="8"/>
      <c r="B153" s="8"/>
      <c r="C153" s="37"/>
      <c r="D153" s="62"/>
      <c r="E153" s="290" t="s">
        <v>88</v>
      </c>
      <c r="F153" s="290"/>
      <c r="G153" s="290"/>
      <c r="H153" s="291"/>
      <c r="I153" s="249">
        <f>SUM(I146:M152)</f>
        <v>0</v>
      </c>
      <c r="J153" s="250"/>
      <c r="K153" s="250"/>
      <c r="L153" s="250"/>
      <c r="M153" s="251"/>
      <c r="N153" s="263">
        <f>SUM(N146:Q152)</f>
        <v>0</v>
      </c>
      <c r="O153" s="250"/>
      <c r="P153" s="250"/>
      <c r="Q153" s="250"/>
      <c r="R153" s="263">
        <f>SUM(R146:V152)</f>
        <v>0</v>
      </c>
      <c r="S153" s="250"/>
      <c r="T153" s="250"/>
      <c r="U153" s="250"/>
      <c r="V153" s="264"/>
      <c r="W153" s="39"/>
    </row>
    <row r="154" spans="1:24" s="25" customFormat="1" ht="2.1" customHeight="1">
      <c r="A154" s="8"/>
      <c r="B154" s="8"/>
      <c r="C154" s="37"/>
      <c r="D154" s="330"/>
      <c r="E154" s="331"/>
      <c r="F154" s="331"/>
      <c r="G154" s="331"/>
      <c r="H154" s="331"/>
      <c r="I154" s="331"/>
      <c r="J154" s="331"/>
      <c r="K154" s="331"/>
      <c r="L154" s="331"/>
      <c r="M154" s="331"/>
      <c r="N154" s="331"/>
      <c r="O154" s="331"/>
      <c r="P154" s="331"/>
      <c r="Q154" s="331"/>
      <c r="R154" s="331"/>
      <c r="S154" s="331"/>
      <c r="T154" s="331"/>
      <c r="U154" s="331"/>
      <c r="V154" s="331"/>
      <c r="W154" s="39"/>
    </row>
    <row r="155" spans="1:24" s="25" customFormat="1" ht="3" customHeight="1">
      <c r="A155" s="8"/>
      <c r="B155" s="8"/>
      <c r="C155" s="37"/>
      <c r="D155" s="38"/>
      <c r="E155" s="92"/>
      <c r="F155" s="92"/>
      <c r="G155" s="92"/>
      <c r="H155" s="92"/>
      <c r="I155" s="92"/>
      <c r="J155" s="19"/>
      <c r="K155" s="20"/>
      <c r="L155" s="20"/>
      <c r="M155" s="21"/>
      <c r="N155" s="21"/>
      <c r="O155" s="21"/>
      <c r="P155" s="21"/>
      <c r="Q155" s="50"/>
      <c r="R155" s="50"/>
      <c r="S155" s="50"/>
      <c r="T155" s="50"/>
      <c r="U155" s="50"/>
      <c r="V155" s="50"/>
      <c r="W155" s="39"/>
    </row>
    <row r="156" spans="1:24" s="25" customFormat="1" ht="5.0999999999999996" customHeight="1">
      <c r="A156" s="8"/>
      <c r="B156" s="8"/>
      <c r="C156" s="46"/>
      <c r="D156" s="47"/>
      <c r="E156" s="47"/>
      <c r="F156" s="47"/>
      <c r="G156" s="47"/>
      <c r="H156" s="47"/>
      <c r="I156" s="47"/>
      <c r="J156" s="48"/>
      <c r="K156" s="48"/>
      <c r="L156" s="48"/>
      <c r="M156" s="48"/>
      <c r="N156" s="48"/>
      <c r="O156" s="48"/>
      <c r="P156" s="48"/>
      <c r="Q156" s="48"/>
      <c r="R156" s="48"/>
      <c r="S156" s="48"/>
      <c r="T156" s="48"/>
      <c r="U156" s="48"/>
      <c r="V156" s="48"/>
      <c r="W156" s="49"/>
    </row>
    <row r="157" spans="1:24" s="25" customFormat="1" ht="9.9499999999999993" customHeight="1">
      <c r="A157" s="8"/>
      <c r="B157" s="8"/>
      <c r="C157" s="42"/>
      <c r="D157" s="42"/>
      <c r="E157" s="42"/>
      <c r="F157" s="42"/>
      <c r="G157" s="42"/>
      <c r="H157" s="42"/>
      <c r="I157" s="42"/>
      <c r="J157" s="50"/>
      <c r="K157" s="50"/>
      <c r="L157" s="50"/>
      <c r="M157" s="50"/>
      <c r="N157" s="50"/>
      <c r="O157" s="50"/>
      <c r="P157" s="50"/>
      <c r="Q157" s="50"/>
      <c r="R157" s="50"/>
      <c r="S157" s="50"/>
      <c r="T157" s="50"/>
      <c r="U157" s="50"/>
      <c r="V157" s="50"/>
      <c r="W157" s="50"/>
      <c r="X157" s="42"/>
    </row>
    <row r="158" spans="1:24" s="25" customFormat="1" ht="9.9499999999999993" customHeight="1">
      <c r="A158" s="8"/>
      <c r="B158" s="8"/>
      <c r="C158" s="42"/>
      <c r="D158" s="42"/>
      <c r="E158" s="42"/>
      <c r="F158" s="42"/>
      <c r="G158" s="42"/>
      <c r="H158" s="42"/>
      <c r="I158" s="42"/>
      <c r="J158" s="50"/>
      <c r="K158" s="50"/>
      <c r="L158" s="42"/>
      <c r="M158" s="42"/>
      <c r="N158" s="42"/>
      <c r="O158" s="42"/>
      <c r="P158" s="42"/>
      <c r="Q158" s="42"/>
      <c r="R158" s="42"/>
      <c r="S158" s="42"/>
      <c r="T158" s="42"/>
      <c r="U158" s="42"/>
      <c r="V158" s="42"/>
      <c r="W158" s="42"/>
      <c r="X158" s="42"/>
    </row>
    <row r="159" spans="1:24" s="25" customFormat="1" ht="20.100000000000001" customHeight="1">
      <c r="A159" s="8"/>
      <c r="B159" s="8"/>
      <c r="C159" s="224" t="s">
        <v>245</v>
      </c>
      <c r="D159" s="225"/>
      <c r="E159" s="225"/>
      <c r="F159" s="225"/>
      <c r="G159" s="225"/>
      <c r="H159" s="225"/>
      <c r="I159" s="226"/>
    </row>
    <row r="160" spans="1:24" s="25" customFormat="1" ht="8.1" customHeight="1">
      <c r="A160" s="8"/>
      <c r="B160" s="8"/>
      <c r="C160" s="33"/>
      <c r="D160" s="34"/>
      <c r="E160" s="34"/>
      <c r="F160" s="34"/>
      <c r="G160" s="34"/>
      <c r="H160" s="34"/>
      <c r="I160" s="34"/>
      <c r="J160" s="35"/>
      <c r="K160" s="35"/>
      <c r="L160" s="35"/>
      <c r="M160" s="35"/>
      <c r="N160" s="35"/>
      <c r="O160" s="35"/>
      <c r="P160" s="35"/>
      <c r="Q160" s="35"/>
      <c r="R160" s="35"/>
      <c r="S160" s="35"/>
      <c r="T160" s="35"/>
      <c r="U160" s="35"/>
      <c r="V160" s="35"/>
      <c r="W160" s="36"/>
    </row>
    <row r="161" spans="1:24" s="25" customFormat="1" ht="8.1" customHeight="1">
      <c r="A161" s="8"/>
      <c r="B161" s="8"/>
      <c r="C161" s="33"/>
      <c r="D161" s="94"/>
      <c r="E161" s="94"/>
      <c r="F161" s="94"/>
      <c r="G161" s="94"/>
      <c r="H161" s="94"/>
      <c r="I161" s="94"/>
      <c r="J161" s="92"/>
      <c r="K161" s="92"/>
      <c r="L161" s="92"/>
      <c r="M161" s="92"/>
      <c r="N161" s="92"/>
      <c r="O161" s="92"/>
      <c r="P161" s="92"/>
      <c r="Q161" s="92"/>
      <c r="R161" s="92"/>
      <c r="S161" s="92"/>
      <c r="T161" s="92"/>
      <c r="U161" s="92"/>
      <c r="V161" s="92"/>
      <c r="W161" s="39"/>
    </row>
    <row r="162" spans="1:24" s="25" customFormat="1" ht="42" customHeight="1">
      <c r="A162" s="8"/>
      <c r="B162" s="8"/>
      <c r="C162" s="33"/>
      <c r="D162" s="202" t="s">
        <v>251</v>
      </c>
      <c r="E162" s="203"/>
      <c r="F162" s="203"/>
      <c r="G162" s="203"/>
      <c r="H162" s="203"/>
      <c r="I162" s="203"/>
      <c r="J162" s="203"/>
      <c r="K162" s="203"/>
      <c r="L162" s="203"/>
      <c r="M162" s="203"/>
      <c r="N162" s="203"/>
      <c r="O162" s="203"/>
      <c r="P162" s="203"/>
      <c r="Q162" s="203"/>
      <c r="R162" s="203"/>
      <c r="S162" s="203"/>
      <c r="T162" s="203"/>
      <c r="U162" s="203"/>
      <c r="V162" s="203"/>
      <c r="W162" s="39"/>
    </row>
    <row r="163" spans="1:24" s="25" customFormat="1" ht="39.950000000000003" customHeight="1">
      <c r="A163" s="8"/>
      <c r="B163" s="8"/>
      <c r="C163" s="33"/>
      <c r="D163" s="316" t="s">
        <v>243</v>
      </c>
      <c r="E163" s="317"/>
      <c r="F163" s="317"/>
      <c r="G163" s="317"/>
      <c r="H163" s="317"/>
      <c r="I163" s="317"/>
      <c r="J163" s="317"/>
      <c r="K163" s="317"/>
      <c r="L163" s="317"/>
      <c r="M163" s="317"/>
      <c r="N163" s="317"/>
      <c r="O163" s="317"/>
      <c r="P163" s="317"/>
      <c r="Q163" s="317"/>
      <c r="R163" s="317"/>
      <c r="S163" s="317"/>
      <c r="T163" s="317"/>
      <c r="U163" s="317"/>
      <c r="V163" s="317"/>
      <c r="W163" s="39"/>
    </row>
    <row r="164" spans="1:24" s="25" customFormat="1" ht="20.100000000000001" customHeight="1">
      <c r="A164" s="8"/>
      <c r="B164" s="8"/>
      <c r="C164" s="33"/>
      <c r="D164" s="63"/>
      <c r="E164" s="193" t="s">
        <v>127</v>
      </c>
      <c r="F164" s="193"/>
      <c r="G164" s="193"/>
      <c r="H164" s="193"/>
      <c r="I164" s="193"/>
      <c r="J164" s="73"/>
      <c r="K164" s="74" t="s">
        <v>137</v>
      </c>
      <c r="L164" s="106" t="s">
        <v>138</v>
      </c>
      <c r="M164" s="50"/>
      <c r="N164" s="63"/>
      <c r="O164" s="193" t="s">
        <v>127</v>
      </c>
      <c r="P164" s="193"/>
      <c r="Q164" s="193"/>
      <c r="R164" s="193"/>
      <c r="S164" s="193"/>
      <c r="T164" s="74" t="s">
        <v>137</v>
      </c>
      <c r="U164" s="106" t="s">
        <v>138</v>
      </c>
      <c r="V164" s="145"/>
      <c r="W164" s="22"/>
    </row>
    <row r="165" spans="1:24" s="25" customFormat="1" ht="20.100000000000001" customHeight="1">
      <c r="A165" s="8">
        <f>IF(AND(L165&lt;&gt;"○", K165="○"), 1001,0)</f>
        <v>0</v>
      </c>
      <c r="B165" s="8"/>
      <c r="C165" s="37"/>
      <c r="D165" s="64">
        <v>1</v>
      </c>
      <c r="E165" s="304" t="s">
        <v>224</v>
      </c>
      <c r="F165" s="307" t="s">
        <v>176</v>
      </c>
      <c r="G165" s="308"/>
      <c r="H165" s="308"/>
      <c r="I165" s="308"/>
      <c r="J165" s="119"/>
      <c r="K165" s="75"/>
      <c r="L165" s="332"/>
      <c r="M165" s="50"/>
      <c r="N165" s="66">
        <v>35</v>
      </c>
      <c r="O165" s="192" t="s">
        <v>228</v>
      </c>
      <c r="P165" s="193"/>
      <c r="Q165" s="193"/>
      <c r="R165" s="193"/>
      <c r="S165" s="193"/>
      <c r="T165" s="78"/>
      <c r="U165" s="124"/>
      <c r="V165" s="148"/>
      <c r="W165" s="39"/>
      <c r="X165" s="42"/>
    </row>
    <row r="166" spans="1:24" s="25" customFormat="1" ht="20.100000000000001" customHeight="1">
      <c r="A166" s="8">
        <f>IF(AND(L165&lt;&gt;"○", K166="○"), 1001,0)</f>
        <v>0</v>
      </c>
      <c r="B166" s="8"/>
      <c r="C166" s="37"/>
      <c r="D166" s="37">
        <v>2</v>
      </c>
      <c r="E166" s="305"/>
      <c r="F166" s="243" t="s">
        <v>177</v>
      </c>
      <c r="G166" s="244"/>
      <c r="H166" s="244"/>
      <c r="I166" s="244"/>
      <c r="J166" s="120"/>
      <c r="K166" s="76"/>
      <c r="L166" s="333"/>
      <c r="M166" s="50"/>
      <c r="N166" s="37">
        <v>36</v>
      </c>
      <c r="O166" s="183" t="s">
        <v>229</v>
      </c>
      <c r="P166" s="307" t="s">
        <v>120</v>
      </c>
      <c r="Q166" s="308"/>
      <c r="R166" s="308"/>
      <c r="S166" s="308"/>
      <c r="T166" s="75"/>
      <c r="U166" s="123"/>
      <c r="V166" s="148"/>
      <c r="W166" s="39"/>
      <c r="X166" s="42"/>
    </row>
    <row r="167" spans="1:24" s="25" customFormat="1" ht="20.100000000000001" customHeight="1">
      <c r="A167" s="8">
        <f>IF(AND(L165&lt;&gt;"○", K167="○"), 1001,0)</f>
        <v>0</v>
      </c>
      <c r="B167" s="8"/>
      <c r="C167" s="37"/>
      <c r="D167" s="65">
        <v>3</v>
      </c>
      <c r="E167" s="306"/>
      <c r="F167" s="309" t="s">
        <v>178</v>
      </c>
      <c r="G167" s="310"/>
      <c r="H167" s="310"/>
      <c r="I167" s="310"/>
      <c r="J167" s="121"/>
      <c r="K167" s="77"/>
      <c r="L167" s="334"/>
      <c r="M167" s="50"/>
      <c r="N167" s="37">
        <v>37</v>
      </c>
      <c r="O167" s="184"/>
      <c r="P167" s="243" t="s">
        <v>121</v>
      </c>
      <c r="Q167" s="244"/>
      <c r="R167" s="244"/>
      <c r="S167" s="244"/>
      <c r="T167" s="76"/>
      <c r="U167" s="112"/>
      <c r="V167" s="148"/>
      <c r="W167" s="39"/>
      <c r="X167" s="42"/>
    </row>
    <row r="168" spans="1:24" s="25" customFormat="1" ht="20.100000000000001" customHeight="1">
      <c r="A168" s="8">
        <f>IF(AND(L168&lt;&gt;"○", K168="○"), 1001,0)</f>
        <v>0</v>
      </c>
      <c r="B168" s="8"/>
      <c r="C168" s="37"/>
      <c r="D168" s="64">
        <v>4</v>
      </c>
      <c r="E168" s="311" t="s">
        <v>175</v>
      </c>
      <c r="F168" s="307" t="s">
        <v>225</v>
      </c>
      <c r="G168" s="308"/>
      <c r="H168" s="308"/>
      <c r="I168" s="308"/>
      <c r="J168" s="119"/>
      <c r="K168" s="75"/>
      <c r="L168" s="332"/>
      <c r="M168" s="50"/>
      <c r="N168" s="37">
        <v>38</v>
      </c>
      <c r="O168" s="184"/>
      <c r="P168" s="243" t="s">
        <v>122</v>
      </c>
      <c r="Q168" s="244"/>
      <c r="R168" s="244"/>
      <c r="S168" s="244"/>
      <c r="T168" s="76"/>
      <c r="U168" s="112"/>
      <c r="V168" s="148"/>
      <c r="W168" s="39"/>
      <c r="X168" s="42"/>
    </row>
    <row r="169" spans="1:24" s="25" customFormat="1" ht="20.100000000000001" customHeight="1">
      <c r="A169" s="8">
        <f>IF(AND(L168&lt;&gt;"○", K169="○"), 1001,0)</f>
        <v>0</v>
      </c>
      <c r="B169" s="8"/>
      <c r="C169" s="37"/>
      <c r="D169" s="37">
        <v>5</v>
      </c>
      <c r="E169" s="312"/>
      <c r="F169" s="243" t="s">
        <v>226</v>
      </c>
      <c r="G169" s="244"/>
      <c r="H169" s="244"/>
      <c r="I169" s="244"/>
      <c r="J169" s="120"/>
      <c r="K169" s="76"/>
      <c r="L169" s="333"/>
      <c r="M169" s="50"/>
      <c r="N169" s="37">
        <v>39</v>
      </c>
      <c r="O169" s="184"/>
      <c r="P169" s="243" t="s">
        <v>123</v>
      </c>
      <c r="Q169" s="244"/>
      <c r="R169" s="244"/>
      <c r="S169" s="244"/>
      <c r="T169" s="76"/>
      <c r="U169" s="112"/>
      <c r="V169" s="148"/>
      <c r="W169" s="39"/>
      <c r="X169" s="42"/>
    </row>
    <row r="170" spans="1:24" s="25" customFormat="1" ht="20.100000000000001" customHeight="1">
      <c r="A170" s="8">
        <f>IF(AND(L168&lt;&gt;"○", K170="○"), 1001,0)</f>
        <v>0</v>
      </c>
      <c r="B170" s="8"/>
      <c r="C170" s="37"/>
      <c r="D170" s="37">
        <v>6</v>
      </c>
      <c r="E170" s="312"/>
      <c r="F170" s="245" t="s">
        <v>227</v>
      </c>
      <c r="G170" s="246"/>
      <c r="H170" s="246"/>
      <c r="I170" s="246"/>
      <c r="J170" s="122"/>
      <c r="K170" s="102"/>
      <c r="L170" s="333"/>
      <c r="M170" s="50"/>
      <c r="N170" s="37">
        <v>40</v>
      </c>
      <c r="O170" s="184"/>
      <c r="P170" s="243" t="s">
        <v>124</v>
      </c>
      <c r="Q170" s="244"/>
      <c r="R170" s="244"/>
      <c r="S170" s="244"/>
      <c r="T170" s="76"/>
      <c r="U170" s="112"/>
      <c r="V170" s="148"/>
      <c r="W170" s="39"/>
      <c r="X170" s="42"/>
    </row>
    <row r="171" spans="1:24" s="25" customFormat="1" ht="20.100000000000001" customHeight="1">
      <c r="A171" s="8"/>
      <c r="B171" s="8"/>
      <c r="C171" s="37"/>
      <c r="D171" s="37">
        <v>7</v>
      </c>
      <c r="E171" s="312"/>
      <c r="F171" s="243" t="s">
        <v>128</v>
      </c>
      <c r="G171" s="244"/>
      <c r="H171" s="244"/>
      <c r="I171" s="244"/>
      <c r="J171" s="120"/>
      <c r="K171" s="76"/>
      <c r="L171" s="107"/>
      <c r="M171" s="50"/>
      <c r="N171" s="37">
        <v>41</v>
      </c>
      <c r="O171" s="184"/>
      <c r="P171" s="243" t="s">
        <v>125</v>
      </c>
      <c r="Q171" s="244"/>
      <c r="R171" s="244"/>
      <c r="S171" s="244"/>
      <c r="T171" s="76"/>
      <c r="U171" s="112"/>
      <c r="V171" s="148"/>
      <c r="W171" s="39"/>
      <c r="X171" s="42"/>
    </row>
    <row r="172" spans="1:24" s="25" customFormat="1" ht="20.100000000000001" customHeight="1">
      <c r="A172" s="8"/>
      <c r="B172" s="8"/>
      <c r="C172" s="37"/>
      <c r="D172" s="37">
        <v>8</v>
      </c>
      <c r="E172" s="312"/>
      <c r="F172" s="243" t="s">
        <v>94</v>
      </c>
      <c r="G172" s="244"/>
      <c r="H172" s="244"/>
      <c r="I172" s="244"/>
      <c r="J172" s="120"/>
      <c r="K172" s="76"/>
      <c r="L172" s="107"/>
      <c r="M172" s="50"/>
      <c r="N172" s="37">
        <v>42</v>
      </c>
      <c r="O172" s="184"/>
      <c r="P172" s="245" t="s">
        <v>126</v>
      </c>
      <c r="Q172" s="246"/>
      <c r="R172" s="246"/>
      <c r="S172" s="246"/>
      <c r="T172" s="102"/>
      <c r="U172" s="112"/>
      <c r="V172" s="148"/>
      <c r="W172" s="39"/>
      <c r="X172" s="42"/>
    </row>
    <row r="173" spans="1:24" s="25" customFormat="1" ht="20.100000000000001" customHeight="1">
      <c r="A173" s="8"/>
      <c r="B173" s="8"/>
      <c r="C173" s="37"/>
      <c r="D173" s="37">
        <v>9</v>
      </c>
      <c r="E173" s="312"/>
      <c r="F173" s="243" t="s">
        <v>95</v>
      </c>
      <c r="G173" s="244"/>
      <c r="H173" s="244"/>
      <c r="I173" s="244"/>
      <c r="J173" s="120"/>
      <c r="K173" s="76"/>
      <c r="L173" s="107"/>
      <c r="M173" s="50"/>
      <c r="N173" s="37">
        <v>43</v>
      </c>
      <c r="O173" s="184"/>
      <c r="P173" s="243" t="s">
        <v>242</v>
      </c>
      <c r="Q173" s="244"/>
      <c r="R173" s="244"/>
      <c r="S173" s="244"/>
      <c r="T173" s="76"/>
      <c r="U173" s="112"/>
      <c r="V173" s="148"/>
      <c r="W173" s="39"/>
      <c r="X173" s="42"/>
    </row>
    <row r="174" spans="1:24" s="25" customFormat="1" ht="20.100000000000001" customHeight="1">
      <c r="A174" s="8"/>
      <c r="B174" s="8"/>
      <c r="C174" s="37"/>
      <c r="D174" s="37">
        <v>10</v>
      </c>
      <c r="E174" s="312"/>
      <c r="F174" s="243" t="s">
        <v>96</v>
      </c>
      <c r="G174" s="244"/>
      <c r="H174" s="244"/>
      <c r="I174" s="244"/>
      <c r="J174" s="120"/>
      <c r="K174" s="76"/>
      <c r="L174" s="107"/>
      <c r="M174" s="50"/>
      <c r="N174" s="37">
        <v>44</v>
      </c>
      <c r="O174" s="184"/>
      <c r="P174" s="243" t="s">
        <v>179</v>
      </c>
      <c r="Q174" s="244"/>
      <c r="R174" s="244"/>
      <c r="S174" s="244"/>
      <c r="T174" s="76"/>
      <c r="U174" s="112"/>
      <c r="V174" s="148"/>
      <c r="W174" s="39"/>
      <c r="X174" s="42"/>
    </row>
    <row r="175" spans="1:24" s="25" customFormat="1" ht="20.100000000000001" customHeight="1">
      <c r="A175" s="8"/>
      <c r="B175" s="8"/>
      <c r="C175" s="37"/>
      <c r="D175" s="37">
        <v>11</v>
      </c>
      <c r="E175" s="312"/>
      <c r="F175" s="243" t="s">
        <v>97</v>
      </c>
      <c r="G175" s="244"/>
      <c r="H175" s="244"/>
      <c r="I175" s="244"/>
      <c r="J175" s="120"/>
      <c r="K175" s="76"/>
      <c r="L175" s="107"/>
      <c r="M175" s="50"/>
      <c r="N175" s="37">
        <v>45</v>
      </c>
      <c r="O175" s="185"/>
      <c r="P175" s="309" t="s">
        <v>180</v>
      </c>
      <c r="Q175" s="310"/>
      <c r="R175" s="310"/>
      <c r="S175" s="339"/>
      <c r="T175" s="113"/>
      <c r="U175" s="112"/>
      <c r="V175" s="148"/>
      <c r="W175" s="39"/>
      <c r="X175" s="42"/>
    </row>
    <row r="176" spans="1:24" s="25" customFormat="1" ht="20.100000000000001" customHeight="1">
      <c r="A176" s="8"/>
      <c r="B176" s="8"/>
      <c r="C176" s="37"/>
      <c r="D176" s="37">
        <v>12</v>
      </c>
      <c r="E176" s="312"/>
      <c r="F176" s="243" t="s">
        <v>98</v>
      </c>
      <c r="G176" s="244"/>
      <c r="H176" s="244"/>
      <c r="I176" s="244"/>
      <c r="J176" s="120"/>
      <c r="K176" s="76"/>
      <c r="L176" s="107"/>
      <c r="M176" s="50"/>
      <c r="N176" s="64">
        <v>46</v>
      </c>
      <c r="O176" s="186" t="s">
        <v>84</v>
      </c>
      <c r="P176" s="314" t="s">
        <v>111</v>
      </c>
      <c r="Q176" s="315"/>
      <c r="R176" s="315"/>
      <c r="S176" s="338"/>
      <c r="T176" s="75"/>
      <c r="U176" s="109"/>
      <c r="V176" s="148"/>
      <c r="W176" s="39"/>
      <c r="X176" s="42"/>
    </row>
    <row r="177" spans="1:24" s="25" customFormat="1" ht="20.100000000000001" customHeight="1">
      <c r="A177" s="8"/>
      <c r="B177" s="8"/>
      <c r="C177" s="37"/>
      <c r="D177" s="65">
        <v>13</v>
      </c>
      <c r="E177" s="313"/>
      <c r="F177" s="309" t="s">
        <v>99</v>
      </c>
      <c r="G177" s="310"/>
      <c r="H177" s="310"/>
      <c r="I177" s="310"/>
      <c r="J177" s="121"/>
      <c r="K177" s="77"/>
      <c r="L177" s="108"/>
      <c r="M177" s="50"/>
      <c r="N177" s="37">
        <v>47</v>
      </c>
      <c r="O177" s="187"/>
      <c r="P177" s="215" t="s">
        <v>230</v>
      </c>
      <c r="Q177" s="216"/>
      <c r="R177" s="216"/>
      <c r="S177" s="217"/>
      <c r="T177" s="76"/>
      <c r="U177" s="112"/>
      <c r="V177" s="148"/>
      <c r="W177" s="39"/>
      <c r="X177" s="42"/>
    </row>
    <row r="178" spans="1:24" s="25" customFormat="1" ht="20.100000000000001" customHeight="1">
      <c r="A178" s="8">
        <f>IF(AND(I26="高知県外", L178&lt;&gt;"○", K178="○"), 1001,0)</f>
        <v>0</v>
      </c>
      <c r="B178" s="8"/>
      <c r="C178" s="37"/>
      <c r="D178" s="64">
        <v>14</v>
      </c>
      <c r="E178" s="237" t="s">
        <v>233</v>
      </c>
      <c r="F178" s="314" t="s">
        <v>129</v>
      </c>
      <c r="G178" s="315"/>
      <c r="H178" s="315"/>
      <c r="I178" s="315"/>
      <c r="J178" s="119"/>
      <c r="K178" s="75"/>
      <c r="L178" s="167"/>
      <c r="M178" s="50"/>
      <c r="N178" s="37">
        <v>48</v>
      </c>
      <c r="O178" s="187"/>
      <c r="P178" s="215" t="s">
        <v>112</v>
      </c>
      <c r="Q178" s="216"/>
      <c r="R178" s="216"/>
      <c r="S178" s="217"/>
      <c r="T178" s="76"/>
      <c r="U178" s="110"/>
      <c r="V178" s="148"/>
      <c r="W178" s="39"/>
      <c r="X178" s="42"/>
    </row>
    <row r="179" spans="1:24" s="25" customFormat="1" ht="20.100000000000001" customHeight="1">
      <c r="A179" s="8">
        <f>IF(AND(I26="高知県外", L179&lt;&gt;"○", K179="○"), 1001,0)</f>
        <v>0</v>
      </c>
      <c r="B179" s="8"/>
      <c r="C179" s="37"/>
      <c r="D179" s="37">
        <v>15</v>
      </c>
      <c r="E179" s="238"/>
      <c r="F179" s="215" t="s">
        <v>130</v>
      </c>
      <c r="G179" s="216"/>
      <c r="H179" s="216"/>
      <c r="I179" s="216"/>
      <c r="J179" s="120"/>
      <c r="K179" s="76"/>
      <c r="L179" s="112"/>
      <c r="M179" s="50"/>
      <c r="N179" s="37">
        <v>49</v>
      </c>
      <c r="O179" s="187"/>
      <c r="P179" s="215" t="s">
        <v>231</v>
      </c>
      <c r="Q179" s="216"/>
      <c r="R179" s="216"/>
      <c r="S179" s="217"/>
      <c r="T179" s="76"/>
      <c r="U179" s="112"/>
      <c r="V179" s="148"/>
      <c r="W179" s="39"/>
      <c r="X179" s="42"/>
    </row>
    <row r="180" spans="1:24" s="25" customFormat="1" ht="20.100000000000001" customHeight="1">
      <c r="A180" s="8">
        <f>IF(AND(I26="高知県外", L180&lt;&gt;"○", K180="○"), 1001,0)</f>
        <v>0</v>
      </c>
      <c r="B180" s="8"/>
      <c r="C180" s="37"/>
      <c r="D180" s="37">
        <v>16</v>
      </c>
      <c r="E180" s="238"/>
      <c r="F180" s="215" t="s">
        <v>100</v>
      </c>
      <c r="G180" s="216"/>
      <c r="H180" s="216"/>
      <c r="I180" s="216"/>
      <c r="J180" s="120"/>
      <c r="K180" s="76"/>
      <c r="L180" s="112"/>
      <c r="M180" s="50"/>
      <c r="N180" s="37">
        <v>50</v>
      </c>
      <c r="O180" s="187"/>
      <c r="P180" s="215" t="s">
        <v>113</v>
      </c>
      <c r="Q180" s="216"/>
      <c r="R180" s="216"/>
      <c r="S180" s="217"/>
      <c r="T180" s="76"/>
      <c r="U180" s="110"/>
      <c r="V180" s="148"/>
      <c r="W180" s="39"/>
      <c r="X180" s="42"/>
    </row>
    <row r="181" spans="1:24" s="25" customFormat="1" ht="20.100000000000001" customHeight="1">
      <c r="A181" s="8">
        <f>IF(AND(I26="高知県外", L181&lt;&gt;"○", K181="○"), 1001,0)</f>
        <v>0</v>
      </c>
      <c r="B181" s="8"/>
      <c r="C181" s="37"/>
      <c r="D181" s="37">
        <v>17</v>
      </c>
      <c r="E181" s="238"/>
      <c r="F181" s="215" t="s">
        <v>101</v>
      </c>
      <c r="G181" s="216"/>
      <c r="H181" s="216"/>
      <c r="I181" s="216"/>
      <c r="J181" s="120"/>
      <c r="K181" s="76"/>
      <c r="L181" s="112"/>
      <c r="M181" s="50"/>
      <c r="N181" s="37">
        <v>51</v>
      </c>
      <c r="O181" s="187"/>
      <c r="P181" s="215" t="s">
        <v>114</v>
      </c>
      <c r="Q181" s="216"/>
      <c r="R181" s="216"/>
      <c r="S181" s="217"/>
      <c r="T181" s="76"/>
      <c r="U181" s="110"/>
      <c r="V181" s="148"/>
      <c r="W181" s="39"/>
      <c r="X181" s="42"/>
    </row>
    <row r="182" spans="1:24" s="25" customFormat="1" ht="20.100000000000001" customHeight="1">
      <c r="A182" s="8">
        <f>IF(AND(I26="高知県外", L182&lt;&gt;"○", K182="○"), 1001,0)</f>
        <v>0</v>
      </c>
      <c r="B182" s="8"/>
      <c r="C182" s="37"/>
      <c r="D182" s="37">
        <v>18</v>
      </c>
      <c r="E182" s="238"/>
      <c r="F182" s="215" t="s">
        <v>102</v>
      </c>
      <c r="G182" s="216"/>
      <c r="H182" s="216"/>
      <c r="I182" s="216"/>
      <c r="J182" s="120"/>
      <c r="K182" s="76"/>
      <c r="L182" s="112"/>
      <c r="M182" s="50"/>
      <c r="N182" s="37">
        <v>52</v>
      </c>
      <c r="O182" s="187"/>
      <c r="P182" s="215" t="s">
        <v>119</v>
      </c>
      <c r="Q182" s="216"/>
      <c r="R182" s="216"/>
      <c r="S182" s="217"/>
      <c r="T182" s="76"/>
      <c r="U182" s="110"/>
      <c r="V182" s="148"/>
      <c r="W182" s="39"/>
      <c r="X182" s="42"/>
    </row>
    <row r="183" spans="1:24" s="25" customFormat="1" ht="20.100000000000001" customHeight="1">
      <c r="A183" s="8">
        <f>IF(AND(I26="高知県外", L183&lt;&gt;"○", K183="○"), 1001,0)</f>
        <v>0</v>
      </c>
      <c r="B183" s="8"/>
      <c r="C183" s="37"/>
      <c r="D183" s="37">
        <v>19</v>
      </c>
      <c r="E183" s="238"/>
      <c r="F183" s="215" t="s">
        <v>131</v>
      </c>
      <c r="G183" s="216"/>
      <c r="H183" s="216"/>
      <c r="I183" s="216"/>
      <c r="J183" s="120"/>
      <c r="K183" s="76"/>
      <c r="L183" s="112"/>
      <c r="M183" s="50"/>
      <c r="N183" s="37">
        <v>53</v>
      </c>
      <c r="O183" s="187"/>
      <c r="P183" s="215" t="s">
        <v>115</v>
      </c>
      <c r="Q183" s="216"/>
      <c r="R183" s="216"/>
      <c r="S183" s="217"/>
      <c r="T183" s="76"/>
      <c r="U183" s="110"/>
      <c r="V183" s="148"/>
      <c r="W183" s="39"/>
      <c r="X183" s="42"/>
    </row>
    <row r="184" spans="1:24" s="25" customFormat="1" ht="20.100000000000001" customHeight="1">
      <c r="A184" s="8">
        <f>IF(AND(I26="高知県外", L184&lt;&gt;"○", K184="○"), 1001,0)</f>
        <v>0</v>
      </c>
      <c r="B184" s="8"/>
      <c r="C184" s="37"/>
      <c r="D184" s="37">
        <v>20</v>
      </c>
      <c r="E184" s="238"/>
      <c r="F184" s="215" t="s">
        <v>103</v>
      </c>
      <c r="G184" s="216"/>
      <c r="H184" s="216"/>
      <c r="I184" s="216"/>
      <c r="J184" s="120"/>
      <c r="K184" s="76"/>
      <c r="L184" s="112"/>
      <c r="M184" s="50"/>
      <c r="N184" s="65">
        <v>54</v>
      </c>
      <c r="O184" s="188"/>
      <c r="P184" s="189" t="s">
        <v>116</v>
      </c>
      <c r="Q184" s="190"/>
      <c r="R184" s="190"/>
      <c r="S184" s="191"/>
      <c r="T184" s="77"/>
      <c r="U184" s="111"/>
      <c r="V184" s="148"/>
      <c r="W184" s="39"/>
      <c r="X184" s="42"/>
    </row>
    <row r="185" spans="1:24" s="25" customFormat="1" ht="20.100000000000001" customHeight="1">
      <c r="A185" s="8">
        <f>IF(AND(I26="高知県外", L185&lt;&gt;"○", K185="○"), 1001,0)</f>
        <v>0</v>
      </c>
      <c r="B185" s="8"/>
      <c r="C185" s="37"/>
      <c r="D185" s="37">
        <v>21</v>
      </c>
      <c r="E185" s="238"/>
      <c r="F185" s="215" t="s">
        <v>104</v>
      </c>
      <c r="G185" s="216"/>
      <c r="H185" s="216"/>
      <c r="I185" s="216"/>
      <c r="J185" s="120"/>
      <c r="K185" s="76"/>
      <c r="L185" s="112"/>
      <c r="M185" s="50"/>
      <c r="N185" s="66">
        <v>55</v>
      </c>
      <c r="O185" s="192" t="s">
        <v>232</v>
      </c>
      <c r="P185" s="193"/>
      <c r="Q185" s="193"/>
      <c r="R185" s="193"/>
      <c r="S185" s="194"/>
      <c r="T185" s="78"/>
      <c r="U185" s="111"/>
      <c r="W185" s="39"/>
      <c r="X185" s="42"/>
    </row>
    <row r="186" spans="1:24" s="25" customFormat="1" ht="20.100000000000001" customHeight="1">
      <c r="A186" s="8">
        <f>IF(AND(I26="高知県外", L186&lt;&gt;"○", K186="○"), 1001,0)</f>
        <v>0</v>
      </c>
      <c r="B186" s="8"/>
      <c r="C186" s="37"/>
      <c r="D186" s="37">
        <v>22</v>
      </c>
      <c r="E186" s="238"/>
      <c r="F186" s="215" t="s">
        <v>105</v>
      </c>
      <c r="G186" s="216"/>
      <c r="H186" s="216"/>
      <c r="I186" s="216"/>
      <c r="J186" s="120"/>
      <c r="K186" s="76"/>
      <c r="L186" s="112"/>
      <c r="M186" s="50"/>
      <c r="N186" s="98"/>
      <c r="O186" s="218"/>
      <c r="P186" s="218"/>
      <c r="Q186" s="218"/>
      <c r="R186" s="218"/>
      <c r="S186" s="218"/>
      <c r="T186" s="218"/>
      <c r="U186" s="218"/>
      <c r="W186" s="39"/>
      <c r="X186" s="42"/>
    </row>
    <row r="187" spans="1:24" s="25" customFormat="1" ht="20.100000000000001" customHeight="1">
      <c r="A187" s="8">
        <f>IF(AND(I26="高知県外", L187&lt;&gt;"○", K187="○"), 1001,0)</f>
        <v>0</v>
      </c>
      <c r="B187" s="8"/>
      <c r="C187" s="37"/>
      <c r="D187" s="37">
        <v>23</v>
      </c>
      <c r="E187" s="238"/>
      <c r="F187" s="215" t="s">
        <v>106</v>
      </c>
      <c r="G187" s="216"/>
      <c r="H187" s="216"/>
      <c r="I187" s="216"/>
      <c r="J187" s="120"/>
      <c r="K187" s="76"/>
      <c r="L187" s="112"/>
      <c r="M187" s="50"/>
      <c r="N187" s="157">
        <v>56</v>
      </c>
      <c r="O187" s="196" t="s">
        <v>223</v>
      </c>
      <c r="P187" s="196"/>
      <c r="Q187" s="196"/>
      <c r="R187" s="196"/>
      <c r="S187" s="196"/>
      <c r="T187" s="196"/>
      <c r="U187" s="196"/>
      <c r="W187" s="39"/>
      <c r="X187" s="42"/>
    </row>
    <row r="188" spans="1:24" s="25" customFormat="1" ht="20.100000000000001" customHeight="1">
      <c r="A188" s="8">
        <f>IF(AND(I26="高知県外", L188&lt;&gt;"○", K188="○"), 1001,0)</f>
        <v>0</v>
      </c>
      <c r="B188" s="8"/>
      <c r="C188" s="37"/>
      <c r="D188" s="37">
        <v>24</v>
      </c>
      <c r="E188" s="238"/>
      <c r="F188" s="215" t="s">
        <v>132</v>
      </c>
      <c r="G188" s="216"/>
      <c r="H188" s="216"/>
      <c r="I188" s="216"/>
      <c r="J188" s="120"/>
      <c r="K188" s="76"/>
      <c r="L188" s="112"/>
      <c r="M188" s="50"/>
      <c r="N188" s="98"/>
      <c r="O188" s="195"/>
      <c r="P188" s="195"/>
      <c r="Q188" s="195"/>
      <c r="R188" s="195"/>
      <c r="S188" s="195"/>
      <c r="T188" s="195"/>
      <c r="U188" s="195"/>
      <c r="W188" s="39"/>
      <c r="X188" s="42"/>
    </row>
    <row r="189" spans="1:24" s="25" customFormat="1" ht="20.100000000000001" customHeight="1">
      <c r="A189" s="8">
        <f>IF(AND(I26="高知県外", L189&lt;&gt;"○", K189="○"), 1001,0)</f>
        <v>0</v>
      </c>
      <c r="B189" s="8"/>
      <c r="C189" s="37"/>
      <c r="D189" s="37">
        <v>25</v>
      </c>
      <c r="E189" s="238"/>
      <c r="F189" s="215" t="s">
        <v>107</v>
      </c>
      <c r="G189" s="216"/>
      <c r="H189" s="216"/>
      <c r="I189" s="216"/>
      <c r="J189" s="120"/>
      <c r="K189" s="76"/>
      <c r="L189" s="112"/>
      <c r="M189" s="50"/>
      <c r="N189" s="98"/>
      <c r="O189" s="195"/>
      <c r="P189" s="195"/>
      <c r="Q189" s="195"/>
      <c r="R189" s="195"/>
      <c r="S189" s="195"/>
      <c r="T189" s="195"/>
      <c r="U189" s="195"/>
      <c r="W189" s="39"/>
      <c r="X189" s="42"/>
    </row>
    <row r="190" spans="1:24" s="25" customFormat="1" ht="20.100000000000001" customHeight="1">
      <c r="A190" s="8">
        <f>IF(AND(I26="高知県外", L190&lt;&gt;"○", K190="○"), 1001,0)</f>
        <v>0</v>
      </c>
      <c r="B190" s="8"/>
      <c r="C190" s="37"/>
      <c r="D190" s="37">
        <v>26</v>
      </c>
      <c r="E190" s="238"/>
      <c r="F190" s="215" t="s">
        <v>133</v>
      </c>
      <c r="G190" s="216"/>
      <c r="H190" s="216"/>
      <c r="I190" s="216"/>
      <c r="J190" s="120"/>
      <c r="K190" s="76"/>
      <c r="L190" s="112"/>
      <c r="M190" s="50"/>
      <c r="N190" s="98"/>
      <c r="O190" s="195"/>
      <c r="P190" s="195"/>
      <c r="Q190" s="195"/>
      <c r="R190" s="195"/>
      <c r="S190" s="195"/>
      <c r="T190" s="195"/>
      <c r="U190" s="195"/>
      <c r="W190" s="39"/>
      <c r="X190" s="42"/>
    </row>
    <row r="191" spans="1:24" s="25" customFormat="1" ht="20.100000000000001" customHeight="1">
      <c r="A191" s="8">
        <f>IF(AND(I26="高知県外", L191&lt;&gt;"○", K191="○"), 1001,0)</f>
        <v>0</v>
      </c>
      <c r="B191" s="8"/>
      <c r="C191" s="37"/>
      <c r="D191" s="37">
        <v>27</v>
      </c>
      <c r="E191" s="238"/>
      <c r="F191" s="215" t="s">
        <v>108</v>
      </c>
      <c r="G191" s="216"/>
      <c r="H191" s="216"/>
      <c r="I191" s="216"/>
      <c r="J191" s="120"/>
      <c r="K191" s="76"/>
      <c r="L191" s="112"/>
      <c r="M191" s="50"/>
      <c r="N191" s="98"/>
      <c r="O191" s="98"/>
      <c r="P191" s="98"/>
      <c r="Q191" s="103"/>
      <c r="R191" s="103"/>
      <c r="S191" s="125"/>
      <c r="T191" s="125"/>
      <c r="U191" s="125"/>
      <c r="W191" s="39"/>
      <c r="X191" s="42"/>
    </row>
    <row r="192" spans="1:24" s="25" customFormat="1" ht="20.100000000000001" customHeight="1">
      <c r="A192" s="8">
        <f>IF(AND(I26="高知県外", L192&lt;&gt;"○", K192="○"), 1001,0)</f>
        <v>0</v>
      </c>
      <c r="B192" s="8"/>
      <c r="C192" s="37"/>
      <c r="D192" s="37">
        <v>28</v>
      </c>
      <c r="E192" s="238"/>
      <c r="F192" s="215" t="s">
        <v>134</v>
      </c>
      <c r="G192" s="216"/>
      <c r="H192" s="216"/>
      <c r="I192" s="216"/>
      <c r="J192" s="120"/>
      <c r="K192" s="76"/>
      <c r="L192" s="112"/>
      <c r="M192" s="50"/>
      <c r="N192" s="98"/>
      <c r="O192" s="98"/>
      <c r="P192" s="98"/>
      <c r="Q192" s="103"/>
      <c r="R192" s="103"/>
      <c r="S192" s="125"/>
      <c r="T192" s="125"/>
      <c r="U192" s="125"/>
      <c r="W192" s="39"/>
      <c r="X192" s="42"/>
    </row>
    <row r="193" spans="1:24" s="25" customFormat="1" ht="20.100000000000001" customHeight="1">
      <c r="A193" s="8">
        <f>IF(AND(I26="高知県外", L193&lt;&gt;"○", K193="○"), 1001,0)</f>
        <v>0</v>
      </c>
      <c r="B193" s="8"/>
      <c r="C193" s="37"/>
      <c r="D193" s="37">
        <v>29</v>
      </c>
      <c r="E193" s="238"/>
      <c r="F193" s="215" t="s">
        <v>135</v>
      </c>
      <c r="G193" s="216"/>
      <c r="H193" s="216"/>
      <c r="I193" s="216"/>
      <c r="J193" s="120"/>
      <c r="K193" s="76"/>
      <c r="L193" s="112"/>
      <c r="M193" s="50"/>
      <c r="N193" s="98"/>
      <c r="O193" s="98"/>
      <c r="P193" s="98"/>
      <c r="Q193" s="103"/>
      <c r="R193" s="103"/>
      <c r="S193" s="125"/>
      <c r="T193" s="125"/>
      <c r="U193" s="125"/>
      <c r="W193" s="39"/>
      <c r="X193" s="42"/>
    </row>
    <row r="194" spans="1:24" s="25" customFormat="1" ht="20.100000000000001" customHeight="1">
      <c r="A194" s="8">
        <f>IF(AND(I26="高知県外", L194&lt;&gt;"○", K194="○"), 1001,0)</f>
        <v>0</v>
      </c>
      <c r="B194" s="8"/>
      <c r="C194" s="37"/>
      <c r="D194" s="37">
        <v>30</v>
      </c>
      <c r="E194" s="238"/>
      <c r="F194" s="215" t="s">
        <v>109</v>
      </c>
      <c r="G194" s="216"/>
      <c r="H194" s="216"/>
      <c r="I194" s="216"/>
      <c r="J194" s="120"/>
      <c r="K194" s="76"/>
      <c r="L194" s="112"/>
      <c r="M194" s="50"/>
      <c r="N194" s="98"/>
      <c r="O194" s="98"/>
      <c r="P194" s="98"/>
      <c r="Q194" s="103"/>
      <c r="R194" s="103"/>
      <c r="S194" s="125"/>
      <c r="T194" s="125"/>
      <c r="U194" s="125"/>
      <c r="W194" s="39"/>
      <c r="X194" s="42"/>
    </row>
    <row r="195" spans="1:24" s="25" customFormat="1" ht="20.100000000000001" customHeight="1">
      <c r="A195" s="8">
        <f>IF(AND(I26="高知県外", L195&lt;&gt;"○", K195="○"), 1001,0)</f>
        <v>0</v>
      </c>
      <c r="B195" s="8"/>
      <c r="C195" s="37"/>
      <c r="D195" s="37">
        <v>31</v>
      </c>
      <c r="E195" s="238"/>
      <c r="F195" s="215" t="s">
        <v>136</v>
      </c>
      <c r="G195" s="216"/>
      <c r="H195" s="216"/>
      <c r="I195" s="216"/>
      <c r="J195" s="120"/>
      <c r="K195" s="76"/>
      <c r="L195" s="112"/>
      <c r="M195" s="50"/>
      <c r="N195" s="98"/>
      <c r="O195" s="98"/>
      <c r="P195" s="98"/>
      <c r="Q195" s="103"/>
      <c r="R195" s="103"/>
      <c r="S195" s="125"/>
      <c r="T195" s="125"/>
      <c r="U195" s="125"/>
      <c r="W195" s="39"/>
      <c r="X195" s="42"/>
    </row>
    <row r="196" spans="1:24" s="25" customFormat="1" ht="20.100000000000001" customHeight="1">
      <c r="A196" s="8">
        <f>IF(AND(I26="高知県外", L196&lt;&gt;"○", K196="○"), 1001,0)</f>
        <v>0</v>
      </c>
      <c r="B196" s="8"/>
      <c r="C196" s="37"/>
      <c r="D196" s="37">
        <v>32</v>
      </c>
      <c r="E196" s="238"/>
      <c r="F196" s="215" t="s">
        <v>110</v>
      </c>
      <c r="G196" s="216"/>
      <c r="H196" s="216"/>
      <c r="I196" s="216"/>
      <c r="J196" s="120"/>
      <c r="K196" s="76"/>
      <c r="L196" s="112"/>
      <c r="M196" s="50"/>
      <c r="N196" s="98"/>
      <c r="O196" s="98"/>
      <c r="P196" s="98"/>
      <c r="Q196" s="103"/>
      <c r="R196" s="103"/>
      <c r="S196" s="125"/>
      <c r="T196" s="125"/>
      <c r="U196" s="125"/>
      <c r="W196" s="39"/>
      <c r="X196" s="42"/>
    </row>
    <row r="197" spans="1:24" s="25" customFormat="1" ht="20.100000000000001" customHeight="1">
      <c r="A197" s="8">
        <f>IF(AND(I26="高知県外", L197&lt;&gt;"○", K197="○"), 1001,0)</f>
        <v>0</v>
      </c>
      <c r="B197" s="8"/>
      <c r="C197" s="37"/>
      <c r="D197" s="37">
        <v>33</v>
      </c>
      <c r="E197" s="238"/>
      <c r="F197" s="215" t="s">
        <v>117</v>
      </c>
      <c r="G197" s="216"/>
      <c r="H197" s="216"/>
      <c r="I197" s="216"/>
      <c r="J197" s="120"/>
      <c r="K197" s="76"/>
      <c r="L197" s="112"/>
      <c r="M197" s="50"/>
      <c r="N197" s="98"/>
      <c r="O197" s="98"/>
      <c r="P197" s="98"/>
      <c r="Q197" s="103"/>
      <c r="R197" s="103"/>
      <c r="S197" s="125"/>
      <c r="T197" s="125"/>
      <c r="U197" s="125"/>
      <c r="W197" s="39"/>
      <c r="X197" s="42"/>
    </row>
    <row r="198" spans="1:24" s="25" customFormat="1" ht="20.100000000000001" customHeight="1">
      <c r="A198" s="8">
        <f>IF(AND(I26="高知県外", L198&lt;&gt;"○", K198="○"), 1001,0)</f>
        <v>0</v>
      </c>
      <c r="B198" s="8"/>
      <c r="C198" s="37"/>
      <c r="D198" s="65">
        <v>34</v>
      </c>
      <c r="E198" s="239"/>
      <c r="F198" s="189" t="s">
        <v>118</v>
      </c>
      <c r="G198" s="190"/>
      <c r="H198" s="190"/>
      <c r="I198" s="190"/>
      <c r="J198" s="121"/>
      <c r="K198" s="77"/>
      <c r="L198" s="149"/>
      <c r="M198" s="50"/>
      <c r="N198" s="98"/>
      <c r="O198" s="98"/>
      <c r="P198" s="98"/>
      <c r="Q198" s="103"/>
      <c r="R198" s="103"/>
      <c r="S198" s="125"/>
      <c r="T198" s="125"/>
      <c r="U198" s="125"/>
      <c r="W198" s="39"/>
      <c r="X198" s="42"/>
    </row>
    <row r="199" spans="1:24" s="25" customFormat="1" ht="3" customHeight="1">
      <c r="A199" s="8"/>
      <c r="B199" s="8"/>
      <c r="C199" s="37"/>
      <c r="D199" s="38"/>
      <c r="E199" s="95"/>
      <c r="F199" s="95"/>
      <c r="G199" s="95"/>
      <c r="H199" s="95"/>
      <c r="I199" s="95"/>
      <c r="J199" s="114"/>
      <c r="K199" s="96"/>
      <c r="L199" s="96"/>
      <c r="M199" s="50"/>
      <c r="N199" s="97"/>
      <c r="O199" s="97"/>
      <c r="P199" s="97"/>
      <c r="Q199" s="104"/>
      <c r="R199" s="97"/>
      <c r="S199" s="105"/>
      <c r="T199" s="97"/>
      <c r="U199" s="97"/>
      <c r="W199" s="39"/>
      <c r="X199" s="92"/>
    </row>
    <row r="200" spans="1:24" s="144" customFormat="1" ht="12.95" customHeight="1">
      <c r="A200" s="141"/>
      <c r="B200" s="141"/>
      <c r="C200" s="142"/>
      <c r="D200" s="115" t="s">
        <v>211</v>
      </c>
      <c r="E200" s="202" t="s">
        <v>212</v>
      </c>
      <c r="F200" s="202"/>
      <c r="G200" s="202"/>
      <c r="H200" s="202"/>
      <c r="I200" s="202"/>
      <c r="J200" s="202"/>
      <c r="K200" s="202"/>
      <c r="L200" s="202"/>
      <c r="M200" s="202"/>
      <c r="N200" s="202"/>
      <c r="O200" s="202"/>
      <c r="P200" s="202"/>
      <c r="Q200" s="202"/>
      <c r="R200" s="202"/>
      <c r="S200" s="202"/>
      <c r="T200" s="202"/>
      <c r="U200" s="202"/>
      <c r="V200" s="202"/>
      <c r="W200" s="143"/>
    </row>
    <row r="201" spans="1:24" s="165" customFormat="1" ht="24.95" customHeight="1">
      <c r="A201" s="161"/>
      <c r="B201" s="161"/>
      <c r="C201" s="162"/>
      <c r="D201" s="163" t="s">
        <v>210</v>
      </c>
      <c r="E201" s="202" t="str">
        <f>"本社等に登録が確認できれば申請可能です。
下記、「" &amp; D205 &amp; "」に対応する登録事業名がない場合は、空欄に登録事業名から入力してください。"</f>
        <v>本社等に登録が確認できれば申請可能です。
下記、「登録を受けている事業」に対応する登録事業名がない場合は、空欄に登録事業名から入力してください。</v>
      </c>
      <c r="F201" s="202"/>
      <c r="G201" s="202"/>
      <c r="H201" s="202"/>
      <c r="I201" s="202"/>
      <c r="J201" s="202"/>
      <c r="K201" s="202"/>
      <c r="L201" s="202"/>
      <c r="M201" s="202"/>
      <c r="N201" s="202"/>
      <c r="O201" s="202"/>
      <c r="P201" s="202"/>
      <c r="Q201" s="202"/>
      <c r="R201" s="202"/>
      <c r="S201" s="202"/>
      <c r="T201" s="202"/>
      <c r="U201" s="202"/>
      <c r="V201" s="202"/>
      <c r="W201" s="164"/>
    </row>
    <row r="202" spans="1:24" s="25" customFormat="1" ht="12.95" customHeight="1">
      <c r="A202" s="8"/>
      <c r="B202" s="8"/>
      <c r="C202" s="12"/>
      <c r="D202" s="30" t="s">
        <v>213</v>
      </c>
      <c r="E202" s="359" t="str">
        <f>"業務の内容を「(" &amp; N187 &amp; ")" &amp; O187 &amp; "」に入力してください。"</f>
        <v>業務の内容を「(56)その他の具体的な業務内容」に入力してください。</v>
      </c>
      <c r="F202" s="359"/>
      <c r="G202" s="359"/>
      <c r="H202" s="359"/>
      <c r="I202" s="359"/>
      <c r="J202" s="359"/>
      <c r="K202" s="359"/>
      <c r="L202" s="359"/>
      <c r="M202" s="359"/>
      <c r="N202" s="359"/>
      <c r="O202" s="359"/>
      <c r="P202" s="359"/>
      <c r="Q202" s="359"/>
      <c r="R202" s="359"/>
      <c r="S202" s="359"/>
      <c r="T202" s="359"/>
      <c r="U202" s="359"/>
      <c r="V202" s="359"/>
      <c r="W202" s="15"/>
    </row>
    <row r="203" spans="1:24" s="25" customFormat="1" ht="5.0999999999999996" customHeight="1">
      <c r="A203" s="8"/>
      <c r="B203" s="8"/>
      <c r="C203" s="12"/>
      <c r="D203" s="30"/>
      <c r="E203" s="89"/>
      <c r="F203" s="89"/>
      <c r="G203" s="89"/>
      <c r="H203" s="89"/>
      <c r="I203" s="89"/>
      <c r="J203" s="89"/>
      <c r="K203" s="89"/>
      <c r="L203" s="89"/>
      <c r="M203" s="89"/>
      <c r="N203" s="89"/>
      <c r="O203" s="89"/>
      <c r="P203" s="89"/>
      <c r="Q203" s="89"/>
      <c r="R203" s="89"/>
      <c r="S203" s="89"/>
      <c r="T203" s="89"/>
      <c r="U203" s="89"/>
      <c r="V203" s="89"/>
      <c r="W203" s="15"/>
    </row>
    <row r="204" spans="1:24" s="25" customFormat="1" ht="20.100000000000001" customHeight="1">
      <c r="A204" s="8"/>
      <c r="B204" s="8"/>
      <c r="C204" s="12"/>
      <c r="D204" s="30"/>
      <c r="E204" s="147"/>
      <c r="F204" s="147"/>
      <c r="G204" s="147"/>
      <c r="H204" s="147"/>
      <c r="I204" s="147"/>
      <c r="J204" s="147"/>
      <c r="K204" s="147"/>
      <c r="L204" s="147"/>
      <c r="M204" s="147"/>
      <c r="N204" s="147"/>
      <c r="O204" s="147"/>
      <c r="P204" s="147"/>
      <c r="Q204" s="147"/>
      <c r="R204" s="147"/>
      <c r="S204" s="147"/>
      <c r="T204" s="147"/>
      <c r="U204" s="147"/>
      <c r="V204" s="147"/>
      <c r="W204" s="15"/>
    </row>
    <row r="205" spans="1:24" s="25" customFormat="1" ht="20.100000000000001" customHeight="1">
      <c r="A205" s="8"/>
      <c r="B205" s="8"/>
      <c r="C205" s="12"/>
      <c r="D205" s="151" t="s">
        <v>219</v>
      </c>
      <c r="E205" s="147"/>
      <c r="F205" s="147"/>
      <c r="G205" s="147"/>
      <c r="H205" s="147"/>
      <c r="I205" s="147"/>
      <c r="J205" s="147"/>
      <c r="K205" s="147"/>
      <c r="L205" s="147"/>
      <c r="M205" s="147"/>
      <c r="N205" s="147"/>
      <c r="O205" s="147"/>
      <c r="P205" s="147"/>
      <c r="Q205" s="147"/>
      <c r="R205" s="147"/>
      <c r="S205" s="147"/>
      <c r="T205" s="147"/>
      <c r="U205" s="147"/>
      <c r="V205" s="147"/>
      <c r="W205" s="15"/>
    </row>
    <row r="206" spans="1:24" s="25" customFormat="1" ht="30" customHeight="1">
      <c r="A206" s="8"/>
      <c r="B206" s="8"/>
      <c r="C206" s="33"/>
      <c r="D206" s="202" t="s">
        <v>244</v>
      </c>
      <c r="E206" s="203"/>
      <c r="F206" s="203"/>
      <c r="G206" s="203"/>
      <c r="H206" s="203"/>
      <c r="I206" s="203"/>
      <c r="J206" s="203"/>
      <c r="K206" s="203"/>
      <c r="L206" s="203"/>
      <c r="M206" s="203"/>
      <c r="N206" s="203"/>
      <c r="O206" s="203"/>
      <c r="P206" s="203"/>
      <c r="Q206" s="203"/>
      <c r="R206" s="203"/>
      <c r="S206" s="203"/>
      <c r="T206" s="203"/>
      <c r="U206" s="203"/>
      <c r="V206" s="203"/>
      <c r="W206" s="39"/>
    </row>
    <row r="207" spans="1:24" s="25" customFormat="1" ht="15" customHeight="1">
      <c r="A207" s="8"/>
      <c r="B207" s="8"/>
      <c r="C207" s="33"/>
      <c r="D207" s="202" t="s">
        <v>220</v>
      </c>
      <c r="E207" s="202"/>
      <c r="F207" s="202"/>
      <c r="G207" s="202"/>
      <c r="H207" s="202"/>
      <c r="I207" s="202"/>
      <c r="J207" s="202"/>
      <c r="K207" s="202"/>
      <c r="L207" s="202"/>
      <c r="M207" s="202"/>
      <c r="N207" s="202"/>
      <c r="O207" s="202"/>
      <c r="P207" s="202"/>
      <c r="Q207" s="202"/>
      <c r="R207" s="202"/>
      <c r="S207" s="202"/>
      <c r="T207" s="202"/>
      <c r="U207" s="202"/>
      <c r="V207" s="202"/>
      <c r="W207" s="39"/>
    </row>
    <row r="208" spans="1:24" s="25" customFormat="1" ht="27.95" customHeight="1">
      <c r="A208" s="8"/>
      <c r="B208" s="8"/>
      <c r="C208" s="12"/>
      <c r="D208" s="228" t="s">
        <v>181</v>
      </c>
      <c r="E208" s="229"/>
      <c r="F208" s="229"/>
      <c r="G208" s="229"/>
      <c r="H208" s="229"/>
      <c r="I208" s="230" t="s">
        <v>208</v>
      </c>
      <c r="J208" s="231"/>
      <c r="K208" s="232"/>
      <c r="L208" s="268" t="s">
        <v>209</v>
      </c>
      <c r="M208" s="269"/>
      <c r="N208" s="270"/>
      <c r="O208" s="147"/>
      <c r="P208" s="147"/>
      <c r="Q208" s="147"/>
      <c r="R208" s="147"/>
      <c r="S208" s="147"/>
      <c r="T208" s="147"/>
      <c r="U208" s="147"/>
      <c r="V208" s="147"/>
      <c r="W208" s="15"/>
    </row>
    <row r="209" spans="1:23" s="25" customFormat="1" ht="20.100000000000001" customHeight="1">
      <c r="A209" s="8">
        <f>IF(AND(L165="○", OR(ISBLANK(I209), ISBLANK(L209))), 101,0)</f>
        <v>0</v>
      </c>
      <c r="B209" s="8"/>
      <c r="C209" s="12"/>
      <c r="D209" s="116">
        <v>57</v>
      </c>
      <c r="E209" s="271" t="s">
        <v>182</v>
      </c>
      <c r="F209" s="272"/>
      <c r="G209" s="272"/>
      <c r="H209" s="272"/>
      <c r="I209" s="273"/>
      <c r="J209" s="274"/>
      <c r="K209" s="275"/>
      <c r="L209" s="276"/>
      <c r="M209" s="277"/>
      <c r="N209" s="278"/>
      <c r="O209" s="147"/>
      <c r="P209" s="147"/>
      <c r="Q209" s="147"/>
      <c r="R209" s="147"/>
      <c r="S209" s="147"/>
      <c r="T209" s="147"/>
      <c r="U209" s="147"/>
      <c r="V209" s="147"/>
      <c r="W209" s="15"/>
    </row>
    <row r="210" spans="1:23" s="25" customFormat="1" ht="20.100000000000001" customHeight="1">
      <c r="A210" s="8">
        <f>IF(AND(L168="○", OR(ISBLANK(I210), ISBLANK(L210))), 101,0)</f>
        <v>0</v>
      </c>
      <c r="B210" s="8"/>
      <c r="C210" s="12"/>
      <c r="D210" s="117">
        <v>58</v>
      </c>
      <c r="E210" s="204" t="s">
        <v>183</v>
      </c>
      <c r="F210" s="205"/>
      <c r="G210" s="205"/>
      <c r="H210" s="205"/>
      <c r="I210" s="206"/>
      <c r="J210" s="207"/>
      <c r="K210" s="208"/>
      <c r="L210" s="209"/>
      <c r="M210" s="209"/>
      <c r="N210" s="210"/>
      <c r="O210" s="147"/>
      <c r="P210" s="147"/>
      <c r="Q210" s="147"/>
      <c r="R210" s="147"/>
      <c r="S210" s="147"/>
      <c r="T210" s="147"/>
      <c r="U210" s="147"/>
      <c r="V210" s="147"/>
      <c r="W210" s="15"/>
    </row>
    <row r="211" spans="1:23" s="25" customFormat="1" ht="20.100000000000001" customHeight="1">
      <c r="A211" s="8">
        <f>IF(AND(I26="高知県外", COUNTIF(L178:L198,"○")&gt;0, OR(ISBLANK(I211), ISBLANK(L211))), 101,0)</f>
        <v>0</v>
      </c>
      <c r="B211" s="8"/>
      <c r="C211" s="12"/>
      <c r="D211" s="117">
        <v>59</v>
      </c>
      <c r="E211" s="204" t="s">
        <v>184</v>
      </c>
      <c r="F211" s="205"/>
      <c r="G211" s="205"/>
      <c r="H211" s="205"/>
      <c r="I211" s="206"/>
      <c r="J211" s="207"/>
      <c r="K211" s="208"/>
      <c r="L211" s="209"/>
      <c r="M211" s="209"/>
      <c r="N211" s="210"/>
      <c r="O211" s="147"/>
      <c r="P211" s="147"/>
      <c r="Q211" s="147"/>
      <c r="R211" s="147"/>
      <c r="S211" s="147"/>
      <c r="T211" s="147"/>
      <c r="U211" s="147"/>
      <c r="V211" s="147"/>
      <c r="W211" s="15"/>
    </row>
    <row r="212" spans="1:23" s="25" customFormat="1" ht="20.100000000000001" customHeight="1">
      <c r="A212" s="8">
        <f>IF(AND(I26="高知県外", U165="○", OR(ISBLANK(I212), ISBLANK(L212))), 101,0)</f>
        <v>0</v>
      </c>
      <c r="B212" s="8"/>
      <c r="C212" s="12"/>
      <c r="D212" s="117">
        <v>60</v>
      </c>
      <c r="E212" s="204" t="s">
        <v>185</v>
      </c>
      <c r="F212" s="205"/>
      <c r="G212" s="205"/>
      <c r="H212" s="205"/>
      <c r="I212" s="206"/>
      <c r="J212" s="207"/>
      <c r="K212" s="208"/>
      <c r="L212" s="209"/>
      <c r="M212" s="209"/>
      <c r="N212" s="210"/>
      <c r="O212" s="147"/>
      <c r="P212" s="147"/>
      <c r="Q212" s="147"/>
      <c r="R212" s="147"/>
      <c r="S212" s="147"/>
      <c r="T212" s="147"/>
      <c r="U212" s="147"/>
      <c r="V212" s="147"/>
      <c r="W212" s="15"/>
    </row>
    <row r="213" spans="1:23" s="25" customFormat="1" ht="20.100000000000001" customHeight="1">
      <c r="A213" s="8">
        <f>IF(AND(I26="高知県外", COUNTIF(U166:U173,"○")&gt;0, ISBLANK(I213)), 101,0)</f>
        <v>0</v>
      </c>
      <c r="B213" s="8"/>
      <c r="C213" s="12"/>
      <c r="D213" s="117">
        <v>61</v>
      </c>
      <c r="E213" s="204" t="s">
        <v>186</v>
      </c>
      <c r="F213" s="205"/>
      <c r="G213" s="205"/>
      <c r="H213" s="205"/>
      <c r="I213" s="206"/>
      <c r="J213" s="207"/>
      <c r="K213" s="208"/>
      <c r="L213" s="209"/>
      <c r="M213" s="209"/>
      <c r="N213" s="210"/>
      <c r="O213" s="147"/>
      <c r="P213" s="147"/>
      <c r="Q213" s="147"/>
      <c r="R213" s="147"/>
      <c r="S213" s="147"/>
      <c r="T213" s="147"/>
      <c r="U213" s="147"/>
      <c r="V213" s="147"/>
      <c r="W213" s="15"/>
    </row>
    <row r="214" spans="1:23" s="25" customFormat="1" ht="20.100000000000001" customHeight="1">
      <c r="A214" s="8">
        <f>IF(AND(U174="○", OR(ISBLANK(I214), ISBLANK(L214))), 101,0)</f>
        <v>0</v>
      </c>
      <c r="B214" s="8"/>
      <c r="C214" s="12"/>
      <c r="D214" s="117">
        <v>62</v>
      </c>
      <c r="E214" s="204" t="s">
        <v>187</v>
      </c>
      <c r="F214" s="205"/>
      <c r="G214" s="205"/>
      <c r="H214" s="205"/>
      <c r="I214" s="206"/>
      <c r="J214" s="207"/>
      <c r="K214" s="208"/>
      <c r="L214" s="209"/>
      <c r="M214" s="209"/>
      <c r="N214" s="210"/>
      <c r="O214" s="147"/>
      <c r="P214" s="147"/>
      <c r="Q214" s="147"/>
      <c r="R214" s="147"/>
      <c r="S214" s="147"/>
      <c r="T214" s="147"/>
      <c r="U214" s="147"/>
      <c r="V214" s="147"/>
      <c r="W214" s="15"/>
    </row>
    <row r="215" spans="1:23" s="25" customFormat="1" ht="20.100000000000001" customHeight="1">
      <c r="A215" s="8">
        <f>IF(AND(U175="○", OR(ISBLANK(I215), ISBLANK(L215)), OR(ISBLANK(I216), ISBLANK(L216))), 101,0)</f>
        <v>0</v>
      </c>
      <c r="B215" s="8"/>
      <c r="C215" s="12"/>
      <c r="D215" s="117">
        <v>63</v>
      </c>
      <c r="E215" s="204" t="s">
        <v>188</v>
      </c>
      <c r="F215" s="205"/>
      <c r="G215" s="205"/>
      <c r="H215" s="205"/>
      <c r="I215" s="206"/>
      <c r="J215" s="207"/>
      <c r="K215" s="208"/>
      <c r="L215" s="209"/>
      <c r="M215" s="209"/>
      <c r="N215" s="210"/>
      <c r="O215" s="147"/>
      <c r="P215" s="147"/>
      <c r="Q215" s="147"/>
      <c r="R215" s="147"/>
      <c r="S215" s="147"/>
      <c r="T215" s="147"/>
      <c r="U215" s="147"/>
      <c r="V215" s="147"/>
      <c r="W215" s="15"/>
    </row>
    <row r="216" spans="1:23" s="25" customFormat="1" ht="20.100000000000001" customHeight="1">
      <c r="A216" s="8">
        <f>IF(AND(U175="○", OR(ISBLANK(I215), ISBLANK(L215)), OR(ISBLANK(I216), ISBLANK(L216))), 101,0)</f>
        <v>0</v>
      </c>
      <c r="B216" s="8"/>
      <c r="C216" s="12"/>
      <c r="D216" s="117">
        <v>64</v>
      </c>
      <c r="E216" s="204" t="s">
        <v>189</v>
      </c>
      <c r="F216" s="205"/>
      <c r="G216" s="205"/>
      <c r="H216" s="205"/>
      <c r="I216" s="206"/>
      <c r="J216" s="207"/>
      <c r="K216" s="208"/>
      <c r="L216" s="209"/>
      <c r="M216" s="209"/>
      <c r="N216" s="210"/>
      <c r="O216" s="147"/>
      <c r="P216" s="147"/>
      <c r="Q216" s="147"/>
      <c r="R216" s="147"/>
      <c r="S216" s="147"/>
      <c r="T216" s="147"/>
      <c r="U216" s="147"/>
      <c r="V216" s="147"/>
      <c r="W216" s="15"/>
    </row>
    <row r="217" spans="1:23" s="25" customFormat="1" ht="20.100000000000001" customHeight="1">
      <c r="A217" s="8"/>
      <c r="B217" s="8"/>
      <c r="C217" s="12"/>
      <c r="D217" s="117">
        <v>65</v>
      </c>
      <c r="E217" s="211" t="s">
        <v>190</v>
      </c>
      <c r="F217" s="212"/>
      <c r="G217" s="212"/>
      <c r="H217" s="212"/>
      <c r="I217" s="206"/>
      <c r="J217" s="207"/>
      <c r="K217" s="208"/>
      <c r="L217" s="213"/>
      <c r="M217" s="213"/>
      <c r="N217" s="214"/>
      <c r="O217" s="147"/>
      <c r="P217" s="147"/>
      <c r="Q217" s="147"/>
      <c r="R217" s="147"/>
      <c r="S217" s="147"/>
      <c r="T217" s="147"/>
      <c r="U217" s="147"/>
      <c r="V217" s="147"/>
      <c r="W217" s="15"/>
    </row>
    <row r="218" spans="1:23" s="25" customFormat="1" ht="20.100000000000001" customHeight="1">
      <c r="A218" s="8"/>
      <c r="B218" s="8"/>
      <c r="C218" s="12"/>
      <c r="D218" s="117">
        <v>66</v>
      </c>
      <c r="E218" s="208"/>
      <c r="F218" s="209"/>
      <c r="G218" s="209"/>
      <c r="H218" s="209"/>
      <c r="I218" s="206"/>
      <c r="J218" s="207"/>
      <c r="K218" s="208"/>
      <c r="L218" s="209"/>
      <c r="M218" s="209"/>
      <c r="N218" s="210"/>
      <c r="O218" s="147"/>
      <c r="P218" s="147"/>
      <c r="Q218" s="147"/>
      <c r="R218" s="147"/>
      <c r="S218" s="147"/>
      <c r="T218" s="147"/>
      <c r="U218" s="147"/>
      <c r="V218" s="147"/>
      <c r="W218" s="15"/>
    </row>
    <row r="219" spans="1:23" s="25" customFormat="1" ht="20.100000000000001" customHeight="1">
      <c r="A219" s="8"/>
      <c r="B219" s="8"/>
      <c r="C219" s="12"/>
      <c r="D219" s="117">
        <v>67</v>
      </c>
      <c r="E219" s="208"/>
      <c r="F219" s="209"/>
      <c r="G219" s="209"/>
      <c r="H219" s="209"/>
      <c r="I219" s="206"/>
      <c r="J219" s="207"/>
      <c r="K219" s="208"/>
      <c r="L219" s="209"/>
      <c r="M219" s="209"/>
      <c r="N219" s="210"/>
      <c r="O219" s="147"/>
      <c r="P219" s="147"/>
      <c r="Q219" s="147"/>
      <c r="R219" s="147"/>
      <c r="S219" s="147"/>
      <c r="T219" s="147"/>
      <c r="U219" s="147"/>
      <c r="V219" s="147"/>
      <c r="W219" s="15"/>
    </row>
    <row r="220" spans="1:23" s="25" customFormat="1" ht="20.100000000000001" customHeight="1">
      <c r="A220" s="8"/>
      <c r="B220" s="8"/>
      <c r="C220" s="12"/>
      <c r="D220" s="117">
        <v>68</v>
      </c>
      <c r="E220" s="208"/>
      <c r="F220" s="209"/>
      <c r="G220" s="209"/>
      <c r="H220" s="209"/>
      <c r="I220" s="206"/>
      <c r="J220" s="207"/>
      <c r="K220" s="208"/>
      <c r="L220" s="209"/>
      <c r="M220" s="209"/>
      <c r="N220" s="210"/>
      <c r="O220" s="147"/>
      <c r="P220" s="147"/>
      <c r="Q220" s="147"/>
      <c r="R220" s="147"/>
      <c r="S220" s="147"/>
      <c r="T220" s="147"/>
      <c r="U220" s="147"/>
      <c r="V220" s="147"/>
      <c r="W220" s="15"/>
    </row>
    <row r="221" spans="1:23" s="25" customFormat="1" ht="20.100000000000001" customHeight="1">
      <c r="A221" s="8"/>
      <c r="B221" s="8"/>
      <c r="C221" s="12"/>
      <c r="D221" s="117">
        <v>69</v>
      </c>
      <c r="E221" s="208"/>
      <c r="F221" s="209"/>
      <c r="G221" s="209"/>
      <c r="H221" s="209"/>
      <c r="I221" s="206"/>
      <c r="J221" s="207"/>
      <c r="K221" s="208"/>
      <c r="L221" s="209"/>
      <c r="M221" s="209"/>
      <c r="N221" s="210"/>
      <c r="O221" s="147"/>
      <c r="P221" s="147"/>
      <c r="Q221" s="147"/>
      <c r="R221" s="147"/>
      <c r="S221" s="147"/>
      <c r="T221" s="147"/>
      <c r="U221" s="147"/>
      <c r="V221" s="147"/>
      <c r="W221" s="15"/>
    </row>
    <row r="222" spans="1:23" s="25" customFormat="1" ht="20.100000000000001" customHeight="1">
      <c r="A222" s="8"/>
      <c r="B222" s="8"/>
      <c r="C222" s="12"/>
      <c r="D222" s="117">
        <v>70</v>
      </c>
      <c r="E222" s="208"/>
      <c r="F222" s="209"/>
      <c r="G222" s="209"/>
      <c r="H222" s="209"/>
      <c r="I222" s="206"/>
      <c r="J222" s="207"/>
      <c r="K222" s="208"/>
      <c r="L222" s="209"/>
      <c r="M222" s="209"/>
      <c r="N222" s="210"/>
      <c r="O222" s="147"/>
      <c r="P222" s="147"/>
      <c r="Q222" s="147"/>
      <c r="R222" s="147"/>
      <c r="S222" s="147"/>
      <c r="T222" s="147"/>
      <c r="U222" s="147"/>
      <c r="V222" s="147"/>
      <c r="W222" s="15"/>
    </row>
    <row r="223" spans="1:23" s="25" customFormat="1" ht="20.100000000000001" customHeight="1">
      <c r="A223" s="8"/>
      <c r="B223" s="8"/>
      <c r="C223" s="12"/>
      <c r="D223" s="117">
        <v>71</v>
      </c>
      <c r="E223" s="208"/>
      <c r="F223" s="209"/>
      <c r="G223" s="209"/>
      <c r="H223" s="209"/>
      <c r="I223" s="206"/>
      <c r="J223" s="207"/>
      <c r="K223" s="208"/>
      <c r="L223" s="209"/>
      <c r="M223" s="209"/>
      <c r="N223" s="210"/>
      <c r="O223" s="147"/>
      <c r="P223" s="147"/>
      <c r="Q223" s="147"/>
      <c r="R223" s="147"/>
      <c r="S223" s="147"/>
      <c r="T223" s="147"/>
      <c r="U223" s="147"/>
      <c r="V223" s="147"/>
      <c r="W223" s="15"/>
    </row>
    <row r="224" spans="1:23" s="25" customFormat="1" ht="20.100000000000001" customHeight="1">
      <c r="A224" s="8"/>
      <c r="B224" s="8"/>
      <c r="C224" s="12"/>
      <c r="D224" s="118">
        <v>72</v>
      </c>
      <c r="E224" s="197"/>
      <c r="F224" s="198"/>
      <c r="G224" s="198"/>
      <c r="H224" s="198"/>
      <c r="I224" s="199"/>
      <c r="J224" s="200"/>
      <c r="K224" s="197"/>
      <c r="L224" s="198"/>
      <c r="M224" s="198"/>
      <c r="N224" s="201"/>
      <c r="O224" s="147"/>
      <c r="P224" s="147"/>
      <c r="Q224" s="147"/>
      <c r="R224" s="147"/>
      <c r="S224" s="147"/>
      <c r="T224" s="147"/>
      <c r="U224" s="147"/>
      <c r="V224" s="147"/>
      <c r="W224" s="15"/>
    </row>
    <row r="225" spans="1:23" s="25" customFormat="1" ht="20.100000000000001" customHeight="1">
      <c r="A225" s="8"/>
      <c r="B225" s="8"/>
      <c r="C225" s="12"/>
      <c r="D225" s="152"/>
      <c r="E225" s="50"/>
      <c r="F225" s="50"/>
      <c r="G225" s="50"/>
      <c r="H225" s="50"/>
      <c r="I225" s="50"/>
      <c r="J225" s="50"/>
      <c r="K225" s="50"/>
      <c r="L225" s="50"/>
      <c r="M225" s="50"/>
      <c r="N225" s="50"/>
      <c r="O225" s="50"/>
      <c r="P225" s="50"/>
      <c r="Q225" s="50"/>
      <c r="R225" s="50"/>
      <c r="S225" s="50"/>
      <c r="T225" s="50"/>
      <c r="U225" s="50"/>
      <c r="V225" s="50"/>
      <c r="W225" s="15"/>
    </row>
    <row r="226" spans="1:23" s="25" customFormat="1" ht="20.100000000000001" customHeight="1">
      <c r="A226" s="8">
        <f>IF(AND(I226&lt;&gt;"", ISERROR(FIND("、"&amp;I226&amp;"、", "、１級建築士事務所、２級建築士事務所、木造建築士事務所、"))), 102,0)</f>
        <v>0</v>
      </c>
      <c r="B226" s="8"/>
      <c r="C226" s="12"/>
      <c r="D226" s="156">
        <v>73</v>
      </c>
      <c r="E226" s="219" t="s">
        <v>215</v>
      </c>
      <c r="F226" s="219"/>
      <c r="G226" s="219"/>
      <c r="H226" s="219"/>
      <c r="I226" s="336"/>
      <c r="J226" s="337"/>
      <c r="K226" s="337"/>
      <c r="L226" s="337"/>
      <c r="M226" s="337"/>
      <c r="N226" s="337"/>
      <c r="O226" s="50"/>
      <c r="P226" s="50"/>
      <c r="Q226" s="50"/>
      <c r="R226" s="50"/>
      <c r="S226" s="50"/>
      <c r="T226" s="50"/>
      <c r="U226" s="50"/>
      <c r="V226" s="50"/>
      <c r="W226" s="15"/>
    </row>
    <row r="227" spans="1:23" s="25" customFormat="1" ht="20.100000000000001" customHeight="1">
      <c r="A227" s="8"/>
      <c r="B227" s="8"/>
      <c r="C227" s="12"/>
      <c r="D227" s="152"/>
      <c r="E227" s="360"/>
      <c r="F227" s="360"/>
      <c r="G227" s="360"/>
      <c r="H227" s="360"/>
      <c r="I227" s="155" t="s">
        <v>221</v>
      </c>
      <c r="J227" s="154" t="s">
        <v>222</v>
      </c>
      <c r="K227" s="146"/>
      <c r="L227" s="146"/>
      <c r="M227" s="50"/>
      <c r="N227" s="50"/>
      <c r="O227" s="50"/>
      <c r="P227" s="50"/>
      <c r="Q227" s="50"/>
      <c r="R227" s="50"/>
      <c r="S227" s="50"/>
      <c r="T227" s="50"/>
      <c r="U227" s="50"/>
      <c r="V227" s="50"/>
      <c r="W227" s="15"/>
    </row>
    <row r="228" spans="1:23" s="25" customFormat="1" ht="20.100000000000001" customHeight="1">
      <c r="A228" s="8"/>
      <c r="B228" s="8"/>
      <c r="C228" s="12"/>
      <c r="D228" s="156">
        <v>74</v>
      </c>
      <c r="E228" s="219" t="s">
        <v>174</v>
      </c>
      <c r="F228" s="219"/>
      <c r="G228" s="219"/>
      <c r="H228" s="219"/>
      <c r="I228" s="150"/>
      <c r="J228" s="150"/>
      <c r="K228" s="50"/>
      <c r="L228" s="50"/>
      <c r="M228" s="50"/>
      <c r="N228" s="50"/>
      <c r="O228" s="50"/>
      <c r="P228" s="50"/>
      <c r="Q228" s="50"/>
      <c r="R228" s="50"/>
      <c r="S228" s="50"/>
      <c r="T228" s="50"/>
      <c r="U228" s="50"/>
      <c r="V228" s="50"/>
      <c r="W228" s="15"/>
    </row>
    <row r="229" spans="1:23" s="25" customFormat="1" ht="20.100000000000001" customHeight="1">
      <c r="A229" s="8"/>
      <c r="B229" s="8"/>
      <c r="C229" s="12"/>
      <c r="D229" s="152"/>
      <c r="E229" s="160" t="s">
        <v>241</v>
      </c>
      <c r="F229" s="150"/>
      <c r="G229" s="150"/>
      <c r="H229" s="150"/>
      <c r="I229" s="150"/>
      <c r="J229" s="150"/>
      <c r="K229" s="50"/>
      <c r="L229" s="50"/>
      <c r="M229" s="50"/>
      <c r="N229" s="50"/>
      <c r="O229" s="50"/>
      <c r="P229" s="50"/>
      <c r="Q229" s="50"/>
      <c r="R229" s="50"/>
      <c r="S229" s="50"/>
      <c r="T229" s="50"/>
      <c r="U229" s="50"/>
      <c r="V229" s="50"/>
      <c r="W229" s="15"/>
    </row>
    <row r="230" spans="1:23" s="25" customFormat="1" ht="20.100000000000001" customHeight="1">
      <c r="A230" s="8"/>
      <c r="B230" s="8"/>
      <c r="C230" s="12"/>
      <c r="D230" s="152"/>
      <c r="E230" s="340" t="s">
        <v>234</v>
      </c>
      <c r="F230" s="341"/>
      <c r="G230" s="348" t="s">
        <v>235</v>
      </c>
      <c r="H230" s="349"/>
      <c r="I230" s="349"/>
      <c r="J230" s="349"/>
      <c r="K230" s="341"/>
      <c r="L230" s="158"/>
      <c r="M230" s="158"/>
      <c r="N230" s="158"/>
      <c r="O230" s="158"/>
      <c r="P230" s="158"/>
      <c r="Q230" s="158"/>
      <c r="R230" s="158"/>
      <c r="S230" s="158"/>
      <c r="T230" s="50"/>
      <c r="U230" s="50"/>
      <c r="V230" s="50"/>
      <c r="W230" s="15"/>
    </row>
    <row r="231" spans="1:23" s="25" customFormat="1" ht="20.100000000000001" customHeight="1">
      <c r="A231" s="8"/>
      <c r="B231" s="8"/>
      <c r="C231" s="12"/>
      <c r="D231" s="152"/>
      <c r="E231" s="342"/>
      <c r="F231" s="343"/>
      <c r="G231" s="350" t="s">
        <v>217</v>
      </c>
      <c r="H231" s="351"/>
      <c r="I231" s="351"/>
      <c r="J231" s="351"/>
      <c r="K231" s="352"/>
      <c r="L231" s="158"/>
      <c r="M231" s="158"/>
      <c r="N231" s="158"/>
      <c r="O231" s="158"/>
      <c r="P231" s="158"/>
      <c r="Q231" s="158"/>
      <c r="R231" s="158"/>
      <c r="S231" s="158"/>
      <c r="T231" s="50"/>
      <c r="U231" s="50"/>
      <c r="V231" s="50"/>
      <c r="W231" s="15"/>
    </row>
    <row r="232" spans="1:23" s="25" customFormat="1" ht="20.100000000000001" customHeight="1">
      <c r="A232" s="8"/>
      <c r="B232" s="8"/>
      <c r="C232" s="12"/>
      <c r="D232" s="152"/>
      <c r="E232" s="344"/>
      <c r="F232" s="345"/>
      <c r="G232" s="353" t="s">
        <v>218</v>
      </c>
      <c r="H232" s="354"/>
      <c r="I232" s="354"/>
      <c r="J232" s="354"/>
      <c r="K232" s="355"/>
      <c r="L232" s="158"/>
      <c r="M232" s="158"/>
      <c r="N232" s="158"/>
      <c r="O232" s="158"/>
      <c r="P232" s="158"/>
      <c r="Q232" s="158"/>
      <c r="R232" s="158"/>
      <c r="S232" s="158"/>
      <c r="T232" s="50"/>
      <c r="U232" s="50"/>
      <c r="V232" s="50"/>
      <c r="W232" s="15"/>
    </row>
    <row r="233" spans="1:23" s="25" customFormat="1" ht="20.100000000000001" customHeight="1">
      <c r="A233" s="8"/>
      <c r="B233" s="8"/>
      <c r="C233" s="12"/>
      <c r="D233" s="153"/>
      <c r="E233" s="346"/>
      <c r="F233" s="347"/>
      <c r="G233" s="356" t="s">
        <v>216</v>
      </c>
      <c r="H233" s="357"/>
      <c r="I233" s="357"/>
      <c r="J233" s="357"/>
      <c r="K233" s="358"/>
      <c r="L233" s="159"/>
      <c r="M233" s="159"/>
      <c r="N233" s="159"/>
      <c r="O233" s="159"/>
      <c r="P233" s="159"/>
      <c r="Q233" s="159"/>
      <c r="R233" s="159"/>
      <c r="S233" s="159"/>
      <c r="T233" s="147"/>
      <c r="U233" s="147"/>
      <c r="V233" s="147"/>
      <c r="W233" s="15"/>
    </row>
    <row r="234" spans="1:23" ht="3" customHeight="1">
      <c r="A234" s="8">
        <f>IF(技術者入力シート!C7="", 1201, 0)</f>
        <v>1201</v>
      </c>
      <c r="B234" s="8"/>
      <c r="C234" s="168"/>
      <c r="D234" s="38"/>
      <c r="E234" s="92"/>
      <c r="F234" s="92"/>
      <c r="G234" s="92"/>
      <c r="H234" s="92"/>
      <c r="I234" s="53"/>
      <c r="J234" s="93"/>
      <c r="K234" s="93"/>
      <c r="L234" s="93"/>
      <c r="M234" s="93"/>
      <c r="N234" s="93"/>
      <c r="O234" s="93"/>
      <c r="P234" s="93"/>
      <c r="Q234" s="93"/>
      <c r="R234" s="93"/>
      <c r="S234" s="93"/>
      <c r="T234" s="93"/>
      <c r="U234" s="93"/>
      <c r="V234" s="93"/>
      <c r="W234" s="39"/>
    </row>
    <row r="235" spans="1:23" ht="3" customHeight="1">
      <c r="A235" s="8"/>
      <c r="B235" s="8"/>
      <c r="C235" s="37"/>
      <c r="D235" s="38"/>
      <c r="E235" s="92"/>
      <c r="F235" s="92"/>
      <c r="G235" s="92"/>
      <c r="H235" s="92"/>
      <c r="I235" s="53"/>
      <c r="J235" s="93"/>
      <c r="K235" s="93"/>
      <c r="L235" s="93"/>
      <c r="M235" s="93"/>
      <c r="N235" s="93"/>
      <c r="O235" s="93"/>
      <c r="P235" s="93"/>
      <c r="Q235" s="93"/>
      <c r="R235" s="93"/>
      <c r="S235" s="93"/>
      <c r="T235" s="93"/>
      <c r="U235" s="93"/>
      <c r="V235" s="93"/>
      <c r="W235" s="39"/>
    </row>
    <row r="236" spans="1:23" s="25" customFormat="1" ht="5.0999999999999996" customHeight="1">
      <c r="A236" s="8"/>
      <c r="B236" s="8"/>
      <c r="C236" s="46"/>
      <c r="D236" s="47"/>
      <c r="E236" s="47"/>
      <c r="F236" s="47"/>
      <c r="G236" s="47"/>
      <c r="H236" s="47"/>
      <c r="I236" s="223"/>
      <c r="J236" s="223"/>
      <c r="K236" s="223"/>
      <c r="L236" s="223"/>
      <c r="M236" s="223"/>
      <c r="N236" s="223"/>
      <c r="O236" s="48"/>
      <c r="P236" s="48"/>
      <c r="Q236" s="48"/>
      <c r="R236" s="67"/>
      <c r="S236" s="48"/>
      <c r="T236" s="68"/>
      <c r="U236" s="48"/>
      <c r="V236" s="48"/>
      <c r="W236" s="49"/>
    </row>
    <row r="237" spans="1:23" s="25" customFormat="1" ht="9.9499999999999993" customHeight="1">
      <c r="A237" s="8"/>
      <c r="B237" s="8"/>
      <c r="C237" s="42"/>
      <c r="D237" s="42"/>
      <c r="E237" s="42"/>
      <c r="F237" s="42"/>
      <c r="G237" s="42"/>
      <c r="H237" s="42"/>
      <c r="I237" s="42"/>
      <c r="J237" s="50"/>
      <c r="K237" s="50"/>
      <c r="L237" s="50"/>
      <c r="M237" s="50"/>
      <c r="N237" s="50"/>
      <c r="O237" s="50"/>
      <c r="P237" s="50"/>
      <c r="Q237" s="50"/>
      <c r="R237" s="50"/>
      <c r="S237" s="50"/>
      <c r="T237" s="50"/>
      <c r="U237" s="50"/>
      <c r="V237" s="50"/>
      <c r="W237" s="42"/>
    </row>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spans="1:1" hidden="1"/>
    <row r="258" spans="1:1" hidden="1"/>
    <row r="259" spans="1:1" hidden="1"/>
    <row r="260" spans="1:1" hidden="1"/>
    <row r="261" spans="1:1" hidden="1"/>
    <row r="262" spans="1:1" hidden="1"/>
    <row r="263" spans="1:1" hidden="1"/>
    <row r="264" spans="1:1" hidden="1"/>
    <row r="265" spans="1:1" hidden="1">
      <c r="A265" s="25">
        <f>IF(AND(I26="高知県外", U165&lt;&gt;"○", T165="○"), 1001,0)</f>
        <v>0</v>
      </c>
    </row>
    <row r="266" spans="1:1" hidden="1">
      <c r="A266" s="25">
        <f>IF(AND(I26="高知県外", U166&lt;&gt;"○", T166="○"), 1001,0)</f>
        <v>0</v>
      </c>
    </row>
    <row r="267" spans="1:1" hidden="1">
      <c r="A267" s="25">
        <f>IF(AND(I26="高知県外", U167&lt;&gt;"○", T167="○"), 1001,0)</f>
        <v>0</v>
      </c>
    </row>
    <row r="268" spans="1:1" hidden="1">
      <c r="A268" s="25">
        <f>IF(AND(I26="高知県外", U168&lt;&gt;"○", T168="○"), 1001,0)</f>
        <v>0</v>
      </c>
    </row>
    <row r="269" spans="1:1" hidden="1">
      <c r="A269" s="25">
        <f>IF(AND(I26="高知県外", U169&lt;&gt;"○", T169="○"), 1001,0)</f>
        <v>0</v>
      </c>
    </row>
    <row r="270" spans="1:1" hidden="1">
      <c r="A270" s="25">
        <f>IF(AND(I26="高知県外", U170&lt;&gt;"○", T170="○"), 1001,0)</f>
        <v>0</v>
      </c>
    </row>
    <row r="271" spans="1:1" hidden="1">
      <c r="A271" s="25">
        <f>IF(AND(I26="高知県外", U171&lt;&gt;"○", T171="○"), 1001,0)</f>
        <v>0</v>
      </c>
    </row>
    <row r="272" spans="1:1" hidden="1">
      <c r="A272" s="25">
        <f>IF(AND(I26="高知県外", U172&lt;&gt;"○", T172="○"), 1001,0)</f>
        <v>0</v>
      </c>
    </row>
    <row r="273" spans="1:1" hidden="1">
      <c r="A273" s="25">
        <f>IF(AND(I26="高知県外", U173&lt;&gt;"○", T173="○"), 1001,0)</f>
        <v>0</v>
      </c>
    </row>
    <row r="274" spans="1:1" hidden="1">
      <c r="A274" s="25">
        <f>IF(AND(U174&lt;&gt;"○", T174="○"), 1001,0)</f>
        <v>0</v>
      </c>
    </row>
    <row r="275" spans="1:1" hidden="1">
      <c r="A275" s="25">
        <f>IF(AND(U175&lt;&gt;"○", T175="○"), 1001,0)</f>
        <v>0</v>
      </c>
    </row>
    <row r="276" spans="1:1" hidden="1"/>
    <row r="277" spans="1:1" hidden="1">
      <c r="A277" s="25">
        <f>IF(AND(U177&lt;&gt;"○", T177="○"), 1001,0)</f>
        <v>0</v>
      </c>
    </row>
    <row r="278" spans="1:1" hidden="1"/>
    <row r="279" spans="1:1" hidden="1">
      <c r="A279" s="25">
        <f>IF(AND(U179&lt;&gt;"○", T179="○"), 1001,0)</f>
        <v>0</v>
      </c>
    </row>
    <row r="280" spans="1:1" hidden="1"/>
    <row r="281" spans="1:1" hidden="1"/>
    <row r="282" spans="1:1" hidden="1"/>
    <row r="283" spans="1:1" hidden="1"/>
    <row r="284" spans="1:1" hidden="1"/>
    <row r="285" spans="1:1" hidden="1"/>
    <row r="286" spans="1:1" hidden="1"/>
    <row r="287" spans="1:1" hidden="1"/>
    <row r="288" spans="1:1" hidden="1">
      <c r="A288" s="25">
        <f>IF(AND(T185="○",ISBLANK(O188)), 1, 0)</f>
        <v>0</v>
      </c>
    </row>
    <row r="289" hidden="1"/>
    <row r="290" hidden="1"/>
  </sheetData>
  <sheetProtection password="EF3D" sheet="1" objects="1" scenarios="1"/>
  <dataConsolidate/>
  <mergeCells count="410">
    <mergeCell ref="P175:S175"/>
    <mergeCell ref="E230:F230"/>
    <mergeCell ref="E231:F231"/>
    <mergeCell ref="E232:F232"/>
    <mergeCell ref="E233:F233"/>
    <mergeCell ref="G230:K230"/>
    <mergeCell ref="G231:K231"/>
    <mergeCell ref="G232:K232"/>
    <mergeCell ref="G233:K233"/>
    <mergeCell ref="F193:I193"/>
    <mergeCell ref="F194:I194"/>
    <mergeCell ref="F195:I195"/>
    <mergeCell ref="E228:H228"/>
    <mergeCell ref="E200:V200"/>
    <mergeCell ref="E202:V202"/>
    <mergeCell ref="E226:H226"/>
    <mergeCell ref="E227:H227"/>
    <mergeCell ref="I214:K214"/>
    <mergeCell ref="L214:N214"/>
    <mergeCell ref="E211:H211"/>
    <mergeCell ref="I211:K211"/>
    <mergeCell ref="L211:N211"/>
    <mergeCell ref="E212:H212"/>
    <mergeCell ref="I212:K212"/>
    <mergeCell ref="L212:N212"/>
    <mergeCell ref="E213:H213"/>
    <mergeCell ref="I213:K213"/>
    <mergeCell ref="L213:N213"/>
    <mergeCell ref="I226:N226"/>
    <mergeCell ref="I28:L28"/>
    <mergeCell ref="M28:V28"/>
    <mergeCell ref="E29:H29"/>
    <mergeCell ref="J29:V29"/>
    <mergeCell ref="O164:S164"/>
    <mergeCell ref="P176:S176"/>
    <mergeCell ref="P177:S177"/>
    <mergeCell ref="P178:S178"/>
    <mergeCell ref="P179:S179"/>
    <mergeCell ref="O165:S165"/>
    <mergeCell ref="E33:H33"/>
    <mergeCell ref="J33:V33"/>
    <mergeCell ref="E34:H34"/>
    <mergeCell ref="I34:V34"/>
    <mergeCell ref="E35:H35"/>
    <mergeCell ref="J35:V35"/>
    <mergeCell ref="E30:H30"/>
    <mergeCell ref="P171:S171"/>
    <mergeCell ref="P172:S172"/>
    <mergeCell ref="P173:S173"/>
    <mergeCell ref="P174:S174"/>
    <mergeCell ref="I30:V30"/>
    <mergeCell ref="E31:H31"/>
    <mergeCell ref="J31:V31"/>
    <mergeCell ref="J19:V19"/>
    <mergeCell ref="E20:H20"/>
    <mergeCell ref="C23:H23"/>
    <mergeCell ref="J11:V11"/>
    <mergeCell ref="D154:V154"/>
    <mergeCell ref="L165:L167"/>
    <mergeCell ref="L168:L170"/>
    <mergeCell ref="E24:H24"/>
    <mergeCell ref="E26:H26"/>
    <mergeCell ref="I26:L26"/>
    <mergeCell ref="M26:V26"/>
    <mergeCell ref="E17:H17"/>
    <mergeCell ref="J125:W125"/>
    <mergeCell ref="J17:V17"/>
    <mergeCell ref="E18:H18"/>
    <mergeCell ref="I18:L18"/>
    <mergeCell ref="M18:V18"/>
    <mergeCell ref="P166:S166"/>
    <mergeCell ref="P167:S167"/>
    <mergeCell ref="P168:S168"/>
    <mergeCell ref="P169:S169"/>
    <mergeCell ref="P170:S170"/>
    <mergeCell ref="J27:V27"/>
    <mergeCell ref="E28:H28"/>
    <mergeCell ref="E27:H27"/>
    <mergeCell ref="U1:V1"/>
    <mergeCell ref="C7:H7"/>
    <mergeCell ref="E8:H8"/>
    <mergeCell ref="E12:H12"/>
    <mergeCell ref="I12:L12"/>
    <mergeCell ref="M12:V12"/>
    <mergeCell ref="E16:H16"/>
    <mergeCell ref="I16:L16"/>
    <mergeCell ref="M16:V16"/>
    <mergeCell ref="E13:H13"/>
    <mergeCell ref="J13:V13"/>
    <mergeCell ref="C3:W3"/>
    <mergeCell ref="C4:W4"/>
    <mergeCell ref="C5:W5"/>
    <mergeCell ref="E14:H14"/>
    <mergeCell ref="I14:L14"/>
    <mergeCell ref="C1:T1"/>
    <mergeCell ref="M14:V14"/>
    <mergeCell ref="E15:H15"/>
    <mergeCell ref="J15:V15"/>
    <mergeCell ref="E10:H10"/>
    <mergeCell ref="I10:L10"/>
    <mergeCell ref="E19:H19"/>
    <mergeCell ref="E32:H32"/>
    <mergeCell ref="I32:V32"/>
    <mergeCell ref="E36:H36"/>
    <mergeCell ref="I36:V36"/>
    <mergeCell ref="E37:H37"/>
    <mergeCell ref="J37:V37"/>
    <mergeCell ref="E38:H38"/>
    <mergeCell ref="I38:V38"/>
    <mergeCell ref="I42:L42"/>
    <mergeCell ref="I44:L44"/>
    <mergeCell ref="E39:H39"/>
    <mergeCell ref="J39:V39"/>
    <mergeCell ref="E40:H40"/>
    <mergeCell ref="I40:V40"/>
    <mergeCell ref="E41:H41"/>
    <mergeCell ref="J41:V41"/>
    <mergeCell ref="M44:V44"/>
    <mergeCell ref="M42:V42"/>
    <mergeCell ref="J43:V43"/>
    <mergeCell ref="E51:H51"/>
    <mergeCell ref="C54:H54"/>
    <mergeCell ref="E48:H48"/>
    <mergeCell ref="I48:L48"/>
    <mergeCell ref="M48:V48"/>
    <mergeCell ref="E49:H49"/>
    <mergeCell ref="J49:V49"/>
    <mergeCell ref="J45:V45"/>
    <mergeCell ref="E46:H46"/>
    <mergeCell ref="I46:V46"/>
    <mergeCell ref="J47:V47"/>
    <mergeCell ref="E59:H59"/>
    <mergeCell ref="I59:L59"/>
    <mergeCell ref="M59:V59"/>
    <mergeCell ref="E60:H60"/>
    <mergeCell ref="J60:V60"/>
    <mergeCell ref="E61:H61"/>
    <mergeCell ref="I61:V61"/>
    <mergeCell ref="E55:H55"/>
    <mergeCell ref="E57:H57"/>
    <mergeCell ref="I57:L57"/>
    <mergeCell ref="M57:V57"/>
    <mergeCell ref="E58:H58"/>
    <mergeCell ref="J58:V58"/>
    <mergeCell ref="E65:H65"/>
    <mergeCell ref="I65:V65"/>
    <mergeCell ref="E66:H66"/>
    <mergeCell ref="J66:V66"/>
    <mergeCell ref="E67:H67"/>
    <mergeCell ref="I67:V67"/>
    <mergeCell ref="E62:H62"/>
    <mergeCell ref="J62:V62"/>
    <mergeCell ref="E63:H63"/>
    <mergeCell ref="I63:V63"/>
    <mergeCell ref="E64:H64"/>
    <mergeCell ref="J64:V64"/>
    <mergeCell ref="E74:H74"/>
    <mergeCell ref="J74:V74"/>
    <mergeCell ref="E75:H75"/>
    <mergeCell ref="I75:L75"/>
    <mergeCell ref="M75:V75"/>
    <mergeCell ref="E76:H76"/>
    <mergeCell ref="J76:V76"/>
    <mergeCell ref="E77:H77"/>
    <mergeCell ref="I77:V77"/>
    <mergeCell ref="E71:H71"/>
    <mergeCell ref="I71:V71"/>
    <mergeCell ref="E72:H72"/>
    <mergeCell ref="J72:V72"/>
    <mergeCell ref="E73:H73"/>
    <mergeCell ref="I73:L73"/>
    <mergeCell ref="M73:V73"/>
    <mergeCell ref="E68:H68"/>
    <mergeCell ref="J68:V68"/>
    <mergeCell ref="E69:H69"/>
    <mergeCell ref="I69:V69"/>
    <mergeCell ref="E70:H70"/>
    <mergeCell ref="J70:V70"/>
    <mergeCell ref="E79:H79"/>
    <mergeCell ref="C83:H83"/>
    <mergeCell ref="D85:V85"/>
    <mergeCell ref="E86:H86"/>
    <mergeCell ref="I86:V86"/>
    <mergeCell ref="E87:H87"/>
    <mergeCell ref="J87:V87"/>
    <mergeCell ref="J91:V91"/>
    <mergeCell ref="J78:V78"/>
    <mergeCell ref="C159:I159"/>
    <mergeCell ref="D163:V163"/>
    <mergeCell ref="E112:H112"/>
    <mergeCell ref="I112:L112"/>
    <mergeCell ref="M112:V112"/>
    <mergeCell ref="E113:H113"/>
    <mergeCell ref="J113:V113"/>
    <mergeCell ref="E114:H114"/>
    <mergeCell ref="I114:L114"/>
    <mergeCell ref="M114:V114"/>
    <mergeCell ref="E122:H122"/>
    <mergeCell ref="I122:L122"/>
    <mergeCell ref="E123:H123"/>
    <mergeCell ref="J123:V123"/>
    <mergeCell ref="M122:V122"/>
    <mergeCell ref="E148:H148"/>
    <mergeCell ref="E149:H149"/>
    <mergeCell ref="E150:H150"/>
    <mergeCell ref="N148:Q148"/>
    <mergeCell ref="R148:V148"/>
    <mergeCell ref="E142:H142"/>
    <mergeCell ref="D162:V162"/>
    <mergeCell ref="E143:H143"/>
    <mergeCell ref="J143:V143"/>
    <mergeCell ref="E164:I164"/>
    <mergeCell ref="E165:E167"/>
    <mergeCell ref="F189:I189"/>
    <mergeCell ref="F185:I185"/>
    <mergeCell ref="F181:I181"/>
    <mergeCell ref="F174:I174"/>
    <mergeCell ref="F165:I165"/>
    <mergeCell ref="F166:I166"/>
    <mergeCell ref="F167:I167"/>
    <mergeCell ref="E168:E177"/>
    <mergeCell ref="F168:I168"/>
    <mergeCell ref="F172:I172"/>
    <mergeCell ref="F173:I173"/>
    <mergeCell ref="F176:I176"/>
    <mergeCell ref="F177:I177"/>
    <mergeCell ref="F179:I179"/>
    <mergeCell ref="F180:I180"/>
    <mergeCell ref="F178:I178"/>
    <mergeCell ref="F184:I184"/>
    <mergeCell ref="R151:V151"/>
    <mergeCell ref="R146:V146"/>
    <mergeCell ref="N145:Q145"/>
    <mergeCell ref="R145:V145"/>
    <mergeCell ref="E153:H153"/>
    <mergeCell ref="D145:H145"/>
    <mergeCell ref="E151:H151"/>
    <mergeCell ref="E152:H152"/>
    <mergeCell ref="I149:M149"/>
    <mergeCell ref="I152:M152"/>
    <mergeCell ref="N146:Q146"/>
    <mergeCell ref="E146:H146"/>
    <mergeCell ref="N140:P140"/>
    <mergeCell ref="Q140:V140"/>
    <mergeCell ref="C137:H137"/>
    <mergeCell ref="E133:H133"/>
    <mergeCell ref="J133:V133"/>
    <mergeCell ref="E141:H141"/>
    <mergeCell ref="J141:V141"/>
    <mergeCell ref="I142:L142"/>
    <mergeCell ref="N142:P142"/>
    <mergeCell ref="Q142:V142"/>
    <mergeCell ref="I236:N236"/>
    <mergeCell ref="I150:M150"/>
    <mergeCell ref="I151:M151"/>
    <mergeCell ref="I147:M147"/>
    <mergeCell ref="I148:M148"/>
    <mergeCell ref="N152:Q152"/>
    <mergeCell ref="R152:V152"/>
    <mergeCell ref="N153:Q153"/>
    <mergeCell ref="R153:V153"/>
    <mergeCell ref="R149:V149"/>
    <mergeCell ref="N150:Q150"/>
    <mergeCell ref="R150:V150"/>
    <mergeCell ref="N151:Q151"/>
    <mergeCell ref="N149:Q149"/>
    <mergeCell ref="N147:Q147"/>
    <mergeCell ref="R147:V147"/>
    <mergeCell ref="F191:I191"/>
    <mergeCell ref="F197:I197"/>
    <mergeCell ref="F198:I198"/>
    <mergeCell ref="L208:N208"/>
    <mergeCell ref="E209:H209"/>
    <mergeCell ref="I209:K209"/>
    <mergeCell ref="L209:N209"/>
    <mergeCell ref="E210:H210"/>
    <mergeCell ref="E124:H124"/>
    <mergeCell ref="I124:L124"/>
    <mergeCell ref="E125:H125"/>
    <mergeCell ref="E178:E198"/>
    <mergeCell ref="I145:M145"/>
    <mergeCell ref="F186:I186"/>
    <mergeCell ref="F187:I187"/>
    <mergeCell ref="F188:I188"/>
    <mergeCell ref="F182:I182"/>
    <mergeCell ref="F183:I183"/>
    <mergeCell ref="F192:I192"/>
    <mergeCell ref="F196:I196"/>
    <mergeCell ref="F169:I169"/>
    <mergeCell ref="F170:I170"/>
    <mergeCell ref="F171:I171"/>
    <mergeCell ref="F175:I175"/>
    <mergeCell ref="E147:H147"/>
    <mergeCell ref="E140:H140"/>
    <mergeCell ref="I140:L140"/>
    <mergeCell ref="I153:M153"/>
    <mergeCell ref="D144:V144"/>
    <mergeCell ref="I146:M146"/>
    <mergeCell ref="E129:H129"/>
    <mergeCell ref="J129:V129"/>
    <mergeCell ref="E132:H132"/>
    <mergeCell ref="I132:L132"/>
    <mergeCell ref="E126:H126"/>
    <mergeCell ref="I126:L126"/>
    <mergeCell ref="E130:H130"/>
    <mergeCell ref="I130:L130"/>
    <mergeCell ref="M130:V130"/>
    <mergeCell ref="E131:H131"/>
    <mergeCell ref="J131:V131"/>
    <mergeCell ref="N126:P126"/>
    <mergeCell ref="E127:H127"/>
    <mergeCell ref="J127:V127"/>
    <mergeCell ref="E128:H128"/>
    <mergeCell ref="I128:L128"/>
    <mergeCell ref="C119:H119"/>
    <mergeCell ref="M132:V132"/>
    <mergeCell ref="M128:V128"/>
    <mergeCell ref="Q126:V126"/>
    <mergeCell ref="M124:V124"/>
    <mergeCell ref="J97:V97"/>
    <mergeCell ref="D208:H208"/>
    <mergeCell ref="I208:K208"/>
    <mergeCell ref="C101:H101"/>
    <mergeCell ref="E104:H104"/>
    <mergeCell ref="I104:L104"/>
    <mergeCell ref="M104:V104"/>
    <mergeCell ref="E105:H105"/>
    <mergeCell ref="J105:V105"/>
    <mergeCell ref="E109:H109"/>
    <mergeCell ref="J109:V109"/>
    <mergeCell ref="E110:H110"/>
    <mergeCell ref="I110:V110"/>
    <mergeCell ref="E111:H111"/>
    <mergeCell ref="J111:V111"/>
    <mergeCell ref="E107:H107"/>
    <mergeCell ref="J107:V107"/>
    <mergeCell ref="E108:H108"/>
    <mergeCell ref="I108:V108"/>
    <mergeCell ref="E106:H106"/>
    <mergeCell ref="I106:V106"/>
    <mergeCell ref="E94:H94"/>
    <mergeCell ref="M94:V94"/>
    <mergeCell ref="E115:H115"/>
    <mergeCell ref="J115:V115"/>
    <mergeCell ref="E116:H116"/>
    <mergeCell ref="E95:H95"/>
    <mergeCell ref="J95:V95"/>
    <mergeCell ref="E96:H96"/>
    <mergeCell ref="I96:V96"/>
    <mergeCell ref="E92:H92"/>
    <mergeCell ref="I92:L92"/>
    <mergeCell ref="M92:V92"/>
    <mergeCell ref="E93:H93"/>
    <mergeCell ref="J93:V93"/>
    <mergeCell ref="I94:L94"/>
    <mergeCell ref="E88:H88"/>
    <mergeCell ref="I88:V88"/>
    <mergeCell ref="E89:H89"/>
    <mergeCell ref="J89:V89"/>
    <mergeCell ref="E90:H90"/>
    <mergeCell ref="I90:V90"/>
    <mergeCell ref="E91:H91"/>
    <mergeCell ref="O186:U186"/>
    <mergeCell ref="E221:H221"/>
    <mergeCell ref="I221:K221"/>
    <mergeCell ref="L221:N221"/>
    <mergeCell ref="E222:H222"/>
    <mergeCell ref="I222:K222"/>
    <mergeCell ref="L222:N222"/>
    <mergeCell ref="E223:H223"/>
    <mergeCell ref="I223:K223"/>
    <mergeCell ref="L223:N223"/>
    <mergeCell ref="E218:H218"/>
    <mergeCell ref="I218:K218"/>
    <mergeCell ref="L218:N218"/>
    <mergeCell ref="E219:H219"/>
    <mergeCell ref="I219:K219"/>
    <mergeCell ref="L219:N219"/>
    <mergeCell ref="E220:H220"/>
    <mergeCell ref="I220:K220"/>
    <mergeCell ref="L220:N220"/>
    <mergeCell ref="E215:H215"/>
    <mergeCell ref="I215:K215"/>
    <mergeCell ref="L215:N215"/>
    <mergeCell ref="F190:I190"/>
    <mergeCell ref="E201:V201"/>
    <mergeCell ref="O166:O175"/>
    <mergeCell ref="O176:O184"/>
    <mergeCell ref="P184:S184"/>
    <mergeCell ref="O185:S185"/>
    <mergeCell ref="O188:U190"/>
    <mergeCell ref="O187:U187"/>
    <mergeCell ref="E224:H224"/>
    <mergeCell ref="I224:K224"/>
    <mergeCell ref="L224:N224"/>
    <mergeCell ref="D206:V206"/>
    <mergeCell ref="D207:V207"/>
    <mergeCell ref="E216:H216"/>
    <mergeCell ref="I216:K216"/>
    <mergeCell ref="L216:N216"/>
    <mergeCell ref="E217:H217"/>
    <mergeCell ref="I217:K217"/>
    <mergeCell ref="L217:N217"/>
    <mergeCell ref="I210:K210"/>
    <mergeCell ref="L210:N210"/>
    <mergeCell ref="P180:S180"/>
    <mergeCell ref="P181:S181"/>
    <mergeCell ref="P182:S182"/>
    <mergeCell ref="P183:S183"/>
    <mergeCell ref="E214:H214"/>
  </mergeCells>
  <phoneticPr fontId="5"/>
  <conditionalFormatting sqref="I10:L10">
    <cfRule type="expression" dxfId="87" priority="87" stopIfTrue="1">
      <formula>AND($I10&lt;&gt;"新規", $I10&lt;&gt;"継続")</formula>
    </cfRule>
  </conditionalFormatting>
  <conditionalFormatting sqref="I12:L12">
    <cfRule type="expression" dxfId="86" priority="86" stopIfTrue="1">
      <formula>ISBLANK($I12)</formula>
    </cfRule>
  </conditionalFormatting>
  <conditionalFormatting sqref="I14:L14">
    <cfRule type="expression" dxfId="85" priority="85" stopIfTrue="1">
      <formula>AND($I14&lt;&gt;"個人", $I14&lt;&gt;"法人")</formula>
    </cfRule>
  </conditionalFormatting>
  <conditionalFormatting sqref="I16:L16">
    <cfRule type="expression" dxfId="84" priority="84" stopIfTrue="1">
      <formula>AND($I16&lt;&gt;"無", $I16&lt;&gt;"有")</formula>
    </cfRule>
  </conditionalFormatting>
  <conditionalFormatting sqref="I18:L18">
    <cfRule type="expression" dxfId="83" priority="83" stopIfTrue="1">
      <formula>AND($I18&lt;&gt;"無", $I18&lt;&gt;"有")</formula>
    </cfRule>
  </conditionalFormatting>
  <conditionalFormatting sqref="I26:L26">
    <cfRule type="expression" dxfId="82" priority="82" stopIfTrue="1">
      <formula>OR($I26="", ISERROR(FIND("、"&amp;I26&amp;"、", "、黒潮町内、高知県内、高知県外、")))</formula>
    </cfRule>
  </conditionalFormatting>
  <conditionalFormatting sqref="I28:L28">
    <cfRule type="expression" dxfId="81" priority="81" stopIfTrue="1">
      <formula>ISBLANK($I28)</formula>
    </cfRule>
  </conditionalFormatting>
  <conditionalFormatting sqref="I30:V30">
    <cfRule type="expression" dxfId="80" priority="80" stopIfTrue="1">
      <formula>ISBLANK($I30)</formula>
    </cfRule>
  </conditionalFormatting>
  <conditionalFormatting sqref="I32:V32">
    <cfRule type="expression" dxfId="79" priority="79" stopIfTrue="1">
      <formula>ISBLANK($I32)</formula>
    </cfRule>
  </conditionalFormatting>
  <conditionalFormatting sqref="I34:V34">
    <cfRule type="expression" dxfId="78" priority="78" stopIfTrue="1">
      <formula>ISBLANK($I34)</formula>
    </cfRule>
  </conditionalFormatting>
  <conditionalFormatting sqref="I36:V36">
    <cfRule type="expression" dxfId="77" priority="77" stopIfTrue="1">
      <formula>ISBLANK($I36)</formula>
    </cfRule>
  </conditionalFormatting>
  <conditionalFormatting sqref="I40:V40">
    <cfRule type="expression" dxfId="76" priority="76" stopIfTrue="1">
      <formula>ISBLANK($I40)</formula>
    </cfRule>
  </conditionalFormatting>
  <conditionalFormatting sqref="I42:L42">
    <cfRule type="expression" dxfId="75" priority="75" stopIfTrue="1">
      <formula>ISBLANK($I42)</formula>
    </cfRule>
  </conditionalFormatting>
  <conditionalFormatting sqref="I48:L48">
    <cfRule type="expression" dxfId="74" priority="74" stopIfTrue="1">
      <formula>AND($I48&lt;&gt;"課税", $I48&lt;&gt;"免税")</formula>
    </cfRule>
  </conditionalFormatting>
  <conditionalFormatting sqref="I57:L57">
    <cfRule type="expression" dxfId="73" priority="73" stopIfTrue="1">
      <formula>OR(AND($I16="有",I57=""), AND(I57&lt;&gt;"", ISERROR(FIND("、"&amp;I57&amp;"、", "、黒潮町内、高知県内、高知県外、"))))</formula>
    </cfRule>
  </conditionalFormatting>
  <conditionalFormatting sqref="I59:L59">
    <cfRule type="expression" dxfId="72" priority="72" stopIfTrue="1">
      <formula>AND($I16="有",ISBLANK($I59))</formula>
    </cfRule>
  </conditionalFormatting>
  <conditionalFormatting sqref="I61:V61">
    <cfRule type="expression" dxfId="71" priority="71" stopIfTrue="1">
      <formula>AND($I16="有",ISBLANK($I61))</formula>
    </cfRule>
  </conditionalFormatting>
  <conditionalFormatting sqref="I63:V63">
    <cfRule type="expression" dxfId="70" priority="70" stopIfTrue="1">
      <formula>AND($I16="有",ISBLANK($I63))</formula>
    </cfRule>
  </conditionalFormatting>
  <conditionalFormatting sqref="I65:V65">
    <cfRule type="expression" dxfId="69" priority="69" stopIfTrue="1">
      <formula>AND($I16="有",ISBLANK($I65))</formula>
    </cfRule>
  </conditionalFormatting>
  <conditionalFormatting sqref="I67:V67">
    <cfRule type="expression" dxfId="68" priority="68" stopIfTrue="1">
      <formula>AND($I16="有",ISBLANK($I67))</formula>
    </cfRule>
  </conditionalFormatting>
  <conditionalFormatting sqref="I71:V71">
    <cfRule type="expression" dxfId="67" priority="67" stopIfTrue="1">
      <formula>AND($I16="有",ISBLANK($I71))</formula>
    </cfRule>
  </conditionalFormatting>
  <conditionalFormatting sqref="I73:L73">
    <cfRule type="expression" dxfId="66" priority="66" stopIfTrue="1">
      <formula>AND($I16="有",ISBLANK($I73))</formula>
    </cfRule>
  </conditionalFormatting>
  <conditionalFormatting sqref="I86:V86">
    <cfRule type="expression" dxfId="65" priority="65" stopIfTrue="1">
      <formula>ISBLANK($I86)</formula>
    </cfRule>
  </conditionalFormatting>
  <conditionalFormatting sqref="I90:V90">
    <cfRule type="expression" dxfId="64" priority="64" stopIfTrue="1">
      <formula>ISBLANK($I90)</formula>
    </cfRule>
  </conditionalFormatting>
  <conditionalFormatting sqref="I92:L92">
    <cfRule type="expression" dxfId="63" priority="63" stopIfTrue="1">
      <formula>ISBLANK($I92)</formula>
    </cfRule>
  </conditionalFormatting>
  <conditionalFormatting sqref="I104:L104">
    <cfRule type="expression" dxfId="62" priority="62" stopIfTrue="1">
      <formula>AND($I18="有",ISBLANK($I104))</formula>
    </cfRule>
  </conditionalFormatting>
  <conditionalFormatting sqref="I106:V106">
    <cfRule type="expression" dxfId="61" priority="61" stopIfTrue="1">
      <formula>AND($I18="有",ISBLANK($I106))</formula>
    </cfRule>
  </conditionalFormatting>
  <conditionalFormatting sqref="I110:V110">
    <cfRule type="expression" dxfId="60" priority="60" stopIfTrue="1">
      <formula>AND($I18="有",ISBLANK($I110))</formula>
    </cfRule>
  </conditionalFormatting>
  <conditionalFormatting sqref="I112:L112">
    <cfRule type="expression" dxfId="59" priority="59" stopIfTrue="1">
      <formula>AND($I18="有",ISBLANK($I112))</formula>
    </cfRule>
  </conditionalFormatting>
  <conditionalFormatting sqref="I122:L122">
    <cfRule type="expression" dxfId="58" priority="58" stopIfTrue="1">
      <formula>ISBLANK($I122)</formula>
    </cfRule>
  </conditionalFormatting>
  <conditionalFormatting sqref="I124:L124">
    <cfRule type="expression" dxfId="57" priority="57" stopIfTrue="1">
      <formula>ISBLANK($I124)</formula>
    </cfRule>
  </conditionalFormatting>
  <conditionalFormatting sqref="I130:L130">
    <cfRule type="expression" dxfId="56" priority="56" stopIfTrue="1">
      <formula>ISBLANK($I130)</formula>
    </cfRule>
  </conditionalFormatting>
  <conditionalFormatting sqref="I132:L132">
    <cfRule type="expression" dxfId="55" priority="55" stopIfTrue="1">
      <formula>ISBLANK($I132)</formula>
    </cfRule>
  </conditionalFormatting>
  <conditionalFormatting sqref="L165:L167">
    <cfRule type="expression" dxfId="54" priority="54" stopIfTrue="1">
      <formula>AND(L165&lt;&gt;"○", COUNTIF(K165:K167,"○")&gt;0)</formula>
    </cfRule>
  </conditionalFormatting>
  <conditionalFormatting sqref="L168:L170">
    <cfRule type="expression" dxfId="53" priority="53" stopIfTrue="1">
      <formula>AND(L168&lt;&gt;"○", COUNTIF(K168:K170,"○")&gt;0)</formula>
    </cfRule>
  </conditionalFormatting>
  <conditionalFormatting sqref="L178">
    <cfRule type="expression" dxfId="52" priority="52" stopIfTrue="1">
      <formula>AND(I26="高知県外", L178&lt;&gt;"○", K178="○")</formula>
    </cfRule>
  </conditionalFormatting>
  <conditionalFormatting sqref="L179">
    <cfRule type="expression" dxfId="51" priority="51" stopIfTrue="1">
      <formula>AND(I26="高知県外", L179&lt;&gt;"○", K179="○")</formula>
    </cfRule>
  </conditionalFormatting>
  <conditionalFormatting sqref="L180">
    <cfRule type="expression" dxfId="50" priority="50" stopIfTrue="1">
      <formula>AND(I26="高知県外", L180&lt;&gt;"○", K180="○")</formula>
    </cfRule>
  </conditionalFormatting>
  <conditionalFormatting sqref="L181">
    <cfRule type="expression" dxfId="49" priority="49" stopIfTrue="1">
      <formula>AND(I26="高知県外", L181&lt;&gt;"○", K181="○")</formula>
    </cfRule>
  </conditionalFormatting>
  <conditionalFormatting sqref="L182">
    <cfRule type="expression" dxfId="48" priority="48" stopIfTrue="1">
      <formula>AND(I26="高知県外", L182&lt;&gt;"○", K182="○")</formula>
    </cfRule>
  </conditionalFormatting>
  <conditionalFormatting sqref="L183">
    <cfRule type="expression" dxfId="47" priority="47" stopIfTrue="1">
      <formula>AND(I26="高知県外", L183&lt;&gt;"○", K183="○")</formula>
    </cfRule>
  </conditionalFormatting>
  <conditionalFormatting sqref="L184">
    <cfRule type="expression" dxfId="46" priority="46" stopIfTrue="1">
      <formula>AND(I26="高知県外", L184&lt;&gt;"○", K184="○")</formula>
    </cfRule>
  </conditionalFormatting>
  <conditionalFormatting sqref="L185">
    <cfRule type="expression" dxfId="45" priority="45" stopIfTrue="1">
      <formula>AND(I26="高知県外", L185&lt;&gt;"○", K185="○")</formula>
    </cfRule>
  </conditionalFormatting>
  <conditionalFormatting sqref="L186">
    <cfRule type="expression" dxfId="44" priority="44" stopIfTrue="1">
      <formula>AND(I26="高知県外", L186&lt;&gt;"○", K186="○")</formula>
    </cfRule>
  </conditionalFormatting>
  <conditionalFormatting sqref="L187">
    <cfRule type="expression" dxfId="43" priority="43" stopIfTrue="1">
      <formula>AND(I26="高知県外", L187&lt;&gt;"○", K187="○")</formula>
    </cfRule>
  </conditionalFormatting>
  <conditionalFormatting sqref="L188">
    <cfRule type="expression" dxfId="42" priority="42" stopIfTrue="1">
      <formula>AND(I26="高知県外", L188&lt;&gt;"○", K188="○")</formula>
    </cfRule>
  </conditionalFormatting>
  <conditionalFormatting sqref="L189">
    <cfRule type="expression" dxfId="41" priority="41" stopIfTrue="1">
      <formula>AND(I26="高知県外", L189&lt;&gt;"○", K189="○")</formula>
    </cfRule>
  </conditionalFormatting>
  <conditionalFormatting sqref="L190">
    <cfRule type="expression" dxfId="40" priority="40" stopIfTrue="1">
      <formula>AND(I26="高知県外", L190&lt;&gt;"○", K190="○")</formula>
    </cfRule>
  </conditionalFormatting>
  <conditionalFormatting sqref="L191">
    <cfRule type="expression" dxfId="39" priority="39" stopIfTrue="1">
      <formula>AND(I26="高知県外", L191&lt;&gt;"○", K191="○")</formula>
    </cfRule>
  </conditionalFormatting>
  <conditionalFormatting sqref="L192">
    <cfRule type="expression" dxfId="38" priority="38" stopIfTrue="1">
      <formula>AND(I26="高知県外", L192&lt;&gt;"○", K192="○")</formula>
    </cfRule>
  </conditionalFormatting>
  <conditionalFormatting sqref="L193">
    <cfRule type="expression" dxfId="37" priority="37" stopIfTrue="1">
      <formula>AND(I26="高知県外", L193&lt;&gt;"○", K193="○")</formula>
    </cfRule>
  </conditionalFormatting>
  <conditionalFormatting sqref="L194">
    <cfRule type="expression" dxfId="36" priority="36" stopIfTrue="1">
      <formula>AND(I26="高知県外", L194&lt;&gt;"○", K194="○")</formula>
    </cfRule>
  </conditionalFormatting>
  <conditionalFormatting sqref="L195">
    <cfRule type="expression" dxfId="35" priority="35" stopIfTrue="1">
      <formula>AND(I26="高知県外", L195&lt;&gt;"○", K195="○")</formula>
    </cfRule>
  </conditionalFormatting>
  <conditionalFormatting sqref="L196">
    <cfRule type="expression" dxfId="34" priority="34" stopIfTrue="1">
      <formula>AND(I26="高知県外", L196&lt;&gt;"○", K196="○")</formula>
    </cfRule>
  </conditionalFormatting>
  <conditionalFormatting sqref="L197">
    <cfRule type="expression" dxfId="33" priority="33" stopIfTrue="1">
      <formula>AND(I26="高知県外", L197&lt;&gt;"○", K197="○")</formula>
    </cfRule>
  </conditionalFormatting>
  <conditionalFormatting sqref="L198">
    <cfRule type="expression" dxfId="32" priority="32" stopIfTrue="1">
      <formula>AND(I26="高知県外", L198&lt;&gt;"○", K198="○")</formula>
    </cfRule>
  </conditionalFormatting>
  <conditionalFormatting sqref="U165">
    <cfRule type="expression" dxfId="31" priority="31" stopIfTrue="1">
      <formula>AND(I26="高知県外", U165&lt;&gt;"○", T165="○")</formula>
    </cfRule>
  </conditionalFormatting>
  <conditionalFormatting sqref="U166">
    <cfRule type="expression" dxfId="30" priority="30" stopIfTrue="1">
      <formula>AND(I26="高知県外", U166&lt;&gt;"○", T166="○")</formula>
    </cfRule>
  </conditionalFormatting>
  <conditionalFormatting sqref="U167">
    <cfRule type="expression" dxfId="29" priority="29" stopIfTrue="1">
      <formula>AND(I26="高知県外", U167&lt;&gt;"○", T167="○")</formula>
    </cfRule>
  </conditionalFormatting>
  <conditionalFormatting sqref="U168">
    <cfRule type="expression" dxfId="28" priority="28" stopIfTrue="1">
      <formula>AND(I26="高知県外", U168&lt;&gt;"○", T168="○")</formula>
    </cfRule>
  </conditionalFormatting>
  <conditionalFormatting sqref="U169">
    <cfRule type="expression" dxfId="27" priority="27" stopIfTrue="1">
      <formula>AND(I26="高知県外", U169&lt;&gt;"○", T169="○")</formula>
    </cfRule>
  </conditionalFormatting>
  <conditionalFormatting sqref="U170">
    <cfRule type="expression" dxfId="26" priority="26" stopIfTrue="1">
      <formula>AND(I26="高知県外", U170&lt;&gt;"○", T170="○")</formula>
    </cfRule>
  </conditionalFormatting>
  <conditionalFormatting sqref="U171">
    <cfRule type="expression" dxfId="25" priority="25" stopIfTrue="1">
      <formula>AND(I26="高知県外", U171&lt;&gt;"○", T171="○")</formula>
    </cfRule>
  </conditionalFormatting>
  <conditionalFormatting sqref="U172">
    <cfRule type="expression" dxfId="24" priority="24" stopIfTrue="1">
      <formula>AND(I26="高知県外", U172&lt;&gt;"○", T172="○")</formula>
    </cfRule>
  </conditionalFormatting>
  <conditionalFormatting sqref="U173">
    <cfRule type="expression" dxfId="23" priority="23" stopIfTrue="1">
      <formula>AND(I26="高知県外", U173&lt;&gt;"○", T173="○")</formula>
    </cfRule>
  </conditionalFormatting>
  <conditionalFormatting sqref="U174">
    <cfRule type="expression" dxfId="22" priority="22" stopIfTrue="1">
      <formula>AND(U174&lt;&gt;"○", T174="○")</formula>
    </cfRule>
  </conditionalFormatting>
  <conditionalFormatting sqref="U175">
    <cfRule type="expression" dxfId="21" priority="21" stopIfTrue="1">
      <formula>AND(U175&lt;&gt;"○", T175="○")</formula>
    </cfRule>
  </conditionalFormatting>
  <conditionalFormatting sqref="U177">
    <cfRule type="expression" dxfId="20" priority="20" stopIfTrue="1">
      <formula>AND(U177&lt;&gt;"○", T177="○")</formula>
    </cfRule>
  </conditionalFormatting>
  <conditionalFormatting sqref="U179">
    <cfRule type="expression" dxfId="19" priority="19" stopIfTrue="1">
      <formula>AND(U179&lt;&gt;"○", T179="○")</formula>
    </cfRule>
  </conditionalFormatting>
  <conditionalFormatting sqref="O188:U190">
    <cfRule type="expression" dxfId="18" priority="18" stopIfTrue="1">
      <formula>AND(T185="○",ISBLANK(O188))</formula>
    </cfRule>
  </conditionalFormatting>
  <conditionalFormatting sqref="I209:K209">
    <cfRule type="expression" dxfId="17" priority="17" stopIfTrue="1">
      <formula>AND(L165="○", ISBLANK($I209))</formula>
    </cfRule>
  </conditionalFormatting>
  <conditionalFormatting sqref="L209:N209">
    <cfRule type="expression" dxfId="16" priority="16" stopIfTrue="1">
      <formula>AND(L165="○", ISBLANK($L209))</formula>
    </cfRule>
  </conditionalFormatting>
  <conditionalFormatting sqref="I210:K210">
    <cfRule type="expression" dxfId="15" priority="15" stopIfTrue="1">
      <formula>AND(L168="○", ISBLANK($I210))</formula>
    </cfRule>
  </conditionalFormatting>
  <conditionalFormatting sqref="L210:N210">
    <cfRule type="expression" dxfId="14" priority="14" stopIfTrue="1">
      <formula>AND(L168="○", ISBLANK($L210))</formula>
    </cfRule>
  </conditionalFormatting>
  <conditionalFormatting sqref="I211:K211">
    <cfRule type="expression" dxfId="13" priority="13" stopIfTrue="1">
      <formula>AND(I26="高知県外", COUNTIF(L178:L198,"○")&gt;0, ISBLANK($I211))</formula>
    </cfRule>
  </conditionalFormatting>
  <conditionalFormatting sqref="L211:N211">
    <cfRule type="expression" dxfId="12" priority="12" stopIfTrue="1">
      <formula>AND(I26="高知県外", COUNTIF(L178:L198,"○")&gt;0, ISBLANK($L211))</formula>
    </cfRule>
  </conditionalFormatting>
  <conditionalFormatting sqref="I212:K212">
    <cfRule type="expression" dxfId="11" priority="11" stopIfTrue="1">
      <formula>AND(I26="高知県外", U165="○", ISBLANK($I212))</formula>
    </cfRule>
  </conditionalFormatting>
  <conditionalFormatting sqref="L212:N212">
    <cfRule type="expression" dxfId="10" priority="10" stopIfTrue="1">
      <formula>AND(I26="高知県外", U165="○", ISBLANK($L212))</formula>
    </cfRule>
  </conditionalFormatting>
  <conditionalFormatting sqref="I213:K213">
    <cfRule type="expression" dxfId="9" priority="9" stopIfTrue="1">
      <formula>AND(I26="高知県外", COUNTIF(U166:U173,"○")&gt;0, ISBLANK($I213))</formula>
    </cfRule>
  </conditionalFormatting>
  <conditionalFormatting sqref="L213:N213">
    <cfRule type="expression" dxfId="8" priority="8" stopIfTrue="1">
      <formula>AND(I26="高知県外", COUNTIF(U166:U173,"○")&gt;0, ISBLANK($L213))</formula>
    </cfRule>
  </conditionalFormatting>
  <conditionalFormatting sqref="I214:K214">
    <cfRule type="expression" dxfId="7" priority="7" stopIfTrue="1">
      <formula>AND(U174="○", ISBLANK($I214))</formula>
    </cfRule>
  </conditionalFormatting>
  <conditionalFormatting sqref="L214:N214">
    <cfRule type="expression" dxfId="6" priority="6" stopIfTrue="1">
      <formula>AND(U174="○", ISBLANK($L214))</formula>
    </cfRule>
  </conditionalFormatting>
  <conditionalFormatting sqref="I215:K215">
    <cfRule type="expression" dxfId="5" priority="5" stopIfTrue="1">
      <formula>AND(U175="○", AND(I215="", OR($I216="", $L216="")))</formula>
    </cfRule>
  </conditionalFormatting>
  <conditionalFormatting sqref="L215:N215">
    <cfRule type="expression" dxfId="4" priority="4" stopIfTrue="1">
      <formula>AND(U175="○", AND(L215="", OR($I216="", $L216="")))</formula>
    </cfRule>
  </conditionalFormatting>
  <conditionalFormatting sqref="I216:K216">
    <cfRule type="expression" dxfId="3" priority="3" stopIfTrue="1">
      <formula>AND(U175="○", AND(I216="", OR($I215="", $L215="")))</formula>
    </cfRule>
  </conditionalFormatting>
  <conditionalFormatting sqref="L216:N216">
    <cfRule type="expression" dxfId="2" priority="2" stopIfTrue="1">
      <formula>AND(U175="○", AND(L216="", OR($I215="", $L215="")))</formula>
    </cfRule>
  </conditionalFormatting>
  <conditionalFormatting sqref="I226:N226">
    <cfRule type="expression" dxfId="1" priority="1" stopIfTrue="1">
      <formula>AND(I226&lt;&gt;"", ISERROR(FIND("、"&amp;I226&amp;"、", "、１級建築士事務所、２級建築士事務所、木造建築士事務所、")))</formula>
    </cfRule>
  </conditionalFormatting>
  <dataValidations count="15">
    <dataValidation type="list" imeMode="hiragana" allowBlank="1" showInputMessage="1" showErrorMessage="1" error="リストから選択してください" sqref="I10:L10">
      <formula1>"新規,継続"</formula1>
    </dataValidation>
    <dataValidation type="date" imeMode="halfAlpha" allowBlank="1" showInputMessage="1" showErrorMessage="1" error="有効な日付を入力してください" sqref="I12:L12 L209:N224 N142:P142 I142:L142 N140:P140 I140:L140 I128:L128 N126:P126 I126:L126">
      <formula1>92</formula1>
      <formula2>73415</formula2>
    </dataValidation>
    <dataValidation type="list" imeMode="hiragana" allowBlank="1" showInputMessage="1" showErrorMessage="1" error="リストから選択してください" sqref="I14:L14">
      <formula1>"個人,法人"</formula1>
    </dataValidation>
    <dataValidation type="list" imeMode="hiragana" allowBlank="1" showInputMessage="1" showErrorMessage="1" error="リストから選択してください" sqref="I16:L16 I18:L18">
      <formula1>"無,有"</formula1>
    </dataValidation>
    <dataValidation type="list" imeMode="hiragana" allowBlank="1" showInputMessage="1" showErrorMessage="1" error="リストから選択してください" sqref="I26:L26 I57:L57">
      <formula1>"黒潮町内,高知県内,高知県外"</formula1>
    </dataValidation>
    <dataValidation type="whole" imeMode="halfAlpha" allowBlank="1" showInputMessage="1" showErrorMessage="1" error="7桁の数字を入力してください" sqref="I28:L28 I104:L104 I59:L59">
      <formula1>0</formula1>
      <formula2>9999999</formula2>
    </dataValidation>
    <dataValidation errorStyle="warning" imeMode="hiragana" allowBlank="1" showInputMessage="1" showErrorMessage="1" sqref="I30:V30 E218:H224 O188:U190 I124:L124 I110:V110 I106:V106 I90:V90 I86:V86 I71:V71 I67:V67 I65:V65 I61:V61 I40:V40 I36:V36 I34:V34"/>
    <dataValidation errorStyle="warning" imeMode="fullKatakana" allowBlank="1" showInputMessage="1" showErrorMessage="1" sqref="I32:V32 I108:V108 I88:V88 I69:V69 I63:V63 I38:V38"/>
    <dataValidation errorStyle="warning" imeMode="halfAlpha" allowBlank="1" showInputMessage="1" showErrorMessage="1" sqref="I42:L42 I209:K224 I114:L114 I112:L112 I96:V96 I94:L94 I92:L92 I77:V77 I75:L75 I73:L73 I46:V46 I44:L44"/>
    <dataValidation type="list" imeMode="hiragana" allowBlank="1" showInputMessage="1" showErrorMessage="1" error="リストから選択してください" sqref="I48:L48">
      <formula1>"課税,免税"</formula1>
    </dataValidation>
    <dataValidation type="whole" imeMode="halfAlpha" allowBlank="1" showInputMessage="1" showErrorMessage="1" error="有効な数字を入力してください。10兆円以上になる場合は、9,999,999,999と入力してください" sqref="I122:L122 I146:V152">
      <formula1>-9999999999</formula1>
      <formula2>9999999999</formula2>
    </dataValidation>
    <dataValidation type="whole" imeMode="halfAlpha" allowBlank="1" showInputMessage="1" showErrorMessage="1" error="有効な数字を入力してください" sqref="I130:L130 I132:L132">
      <formula1>0</formula1>
      <formula2>9999999999</formula2>
    </dataValidation>
    <dataValidation type="list" imeMode="hiragana" allowBlank="1" showInputMessage="1" showErrorMessage="1" error="リストから選択してください" sqref="U179 U177 T176:T185 T165:U175 L178:L198 K165:K198 L165:L170">
      <formula1>"○,　"</formula1>
    </dataValidation>
    <dataValidation type="list" allowBlank="1" showInputMessage="1" showErrorMessage="1" error="リストから選択してください" sqref="I226:N226">
      <formula1>"１級建築士事務所,２級建築士事務所,木造建築士事務所"</formula1>
    </dataValidation>
    <dataValidation type="list" allowBlank="1" showInputMessage="1" showErrorMessage="1" error="リストから選択してください" sqref="E231:F233">
      <formula1>"○,　"</formula1>
    </dataValidation>
  </dataValidations>
  <pageMargins left="0.19685039370078741" right="0.19685039370078741" top="0.39370078740157483" bottom="0.19685039370078741" header="0.39370078740157483" footer="0.19685039370078741"/>
  <pageSetup paperSize="9" scale="78" fitToHeight="0" orientation="portrait"/>
  <headerFooter>
    <oddHeader>&amp;R&amp;8&amp;P/&amp;N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3">
    <tabColor rgb="FFFFE1FF"/>
    <pageSetUpPr fitToPage="1"/>
  </sheetPr>
  <dimension ref="A1:AE208"/>
  <sheetViews>
    <sheetView showGridLines="0" zoomScaleNormal="100" workbookViewId="0">
      <pane ySplit="6" topLeftCell="A7" activePane="bottomLeft" state="frozen"/>
      <selection activeCell="I226" sqref="I226:N226"/>
      <selection pane="bottomLeft" activeCell="C7" sqref="C7"/>
    </sheetView>
  </sheetViews>
  <sheetFormatPr defaultColWidth="2.625" defaultRowHeight="11.25"/>
  <cols>
    <col min="1" max="1" width="1.25" style="10" customWidth="1"/>
    <col min="2" max="2" width="4.625" style="10" customWidth="1"/>
    <col min="3" max="4" width="20.625" style="10" customWidth="1"/>
    <col min="5" max="5" width="18.25" style="10" customWidth="1"/>
    <col min="6" max="11" width="8.625" style="10" customWidth="1"/>
    <col min="12" max="265" width="2.625" style="10"/>
    <col min="266" max="266" width="8" style="10" customWidth="1"/>
    <col min="267" max="521" width="2.625" style="10"/>
    <col min="522" max="522" width="8" style="10" customWidth="1"/>
    <col min="523" max="777" width="2.625" style="10"/>
    <col min="778" max="778" width="8" style="10" customWidth="1"/>
    <col min="779" max="1033" width="2.625" style="10"/>
    <col min="1034" max="1034" width="8" style="10" customWidth="1"/>
    <col min="1035" max="1289" width="2.625" style="10"/>
    <col min="1290" max="1290" width="8" style="10" customWidth="1"/>
    <col min="1291" max="1545" width="2.625" style="10"/>
    <col min="1546" max="1546" width="8" style="10" customWidth="1"/>
    <col min="1547" max="1801" width="2.625" style="10"/>
    <col min="1802" max="1802" width="8" style="10" customWidth="1"/>
    <col min="1803" max="2057" width="2.625" style="10"/>
    <col min="2058" max="2058" width="8" style="10" customWidth="1"/>
    <col min="2059" max="2313" width="2.625" style="10"/>
    <col min="2314" max="2314" width="8" style="10" customWidth="1"/>
    <col min="2315" max="2569" width="2.625" style="10"/>
    <col min="2570" max="2570" width="8" style="10" customWidth="1"/>
    <col min="2571" max="2825" width="2.625" style="10"/>
    <col min="2826" max="2826" width="8" style="10" customWidth="1"/>
    <col min="2827" max="3081" width="2.625" style="10"/>
    <col min="3082" max="3082" width="8" style="10" customWidth="1"/>
    <col min="3083" max="3337" width="2.625" style="10"/>
    <col min="3338" max="3338" width="8" style="10" customWidth="1"/>
    <col min="3339" max="3593" width="2.625" style="10"/>
    <col min="3594" max="3594" width="8" style="10" customWidth="1"/>
    <col min="3595" max="3849" width="2.625" style="10"/>
    <col min="3850" max="3850" width="8" style="10" customWidth="1"/>
    <col min="3851" max="4105" width="2.625" style="10"/>
    <col min="4106" max="4106" width="8" style="10" customWidth="1"/>
    <col min="4107" max="4361" width="2.625" style="10"/>
    <col min="4362" max="4362" width="8" style="10" customWidth="1"/>
    <col min="4363" max="4617" width="2.625" style="10"/>
    <col min="4618" max="4618" width="8" style="10" customWidth="1"/>
    <col min="4619" max="4873" width="2.625" style="10"/>
    <col min="4874" max="4874" width="8" style="10" customWidth="1"/>
    <col min="4875" max="5129" width="2.625" style="10"/>
    <col min="5130" max="5130" width="8" style="10" customWidth="1"/>
    <col min="5131" max="5385" width="2.625" style="10"/>
    <col min="5386" max="5386" width="8" style="10" customWidth="1"/>
    <col min="5387" max="5641" width="2.625" style="10"/>
    <col min="5642" max="5642" width="8" style="10" customWidth="1"/>
    <col min="5643" max="5897" width="2.625" style="10"/>
    <col min="5898" max="5898" width="8" style="10" customWidth="1"/>
    <col min="5899" max="6153" width="2.625" style="10"/>
    <col min="6154" max="6154" width="8" style="10" customWidth="1"/>
    <col min="6155" max="6409" width="2.625" style="10"/>
    <col min="6410" max="6410" width="8" style="10" customWidth="1"/>
    <col min="6411" max="6665" width="2.625" style="10"/>
    <col min="6666" max="6666" width="8" style="10" customWidth="1"/>
    <col min="6667" max="6921" width="2.625" style="10"/>
    <col min="6922" max="6922" width="8" style="10" customWidth="1"/>
    <col min="6923" max="7177" width="2.625" style="10"/>
    <col min="7178" max="7178" width="8" style="10" customWidth="1"/>
    <col min="7179" max="7433" width="2.625" style="10"/>
    <col min="7434" max="7434" width="8" style="10" customWidth="1"/>
    <col min="7435" max="7689" width="2.625" style="10"/>
    <col min="7690" max="7690" width="8" style="10" customWidth="1"/>
    <col min="7691" max="7945" width="2.625" style="10"/>
    <col min="7946" max="7946" width="8" style="10" customWidth="1"/>
    <col min="7947" max="8201" width="2.625" style="10"/>
    <col min="8202" max="8202" width="8" style="10" customWidth="1"/>
    <col min="8203" max="8457" width="2.625" style="10"/>
    <col min="8458" max="8458" width="8" style="10" customWidth="1"/>
    <col min="8459" max="8713" width="2.625" style="10"/>
    <col min="8714" max="8714" width="8" style="10" customWidth="1"/>
    <col min="8715" max="8969" width="2.625" style="10"/>
    <col min="8970" max="8970" width="8" style="10" customWidth="1"/>
    <col min="8971" max="9225" width="2.625" style="10"/>
    <col min="9226" max="9226" width="8" style="10" customWidth="1"/>
    <col min="9227" max="9481" width="2.625" style="10"/>
    <col min="9482" max="9482" width="8" style="10" customWidth="1"/>
    <col min="9483" max="9737" width="2.625" style="10"/>
    <col min="9738" max="9738" width="8" style="10" customWidth="1"/>
    <col min="9739" max="9993" width="2.625" style="10"/>
    <col min="9994" max="9994" width="8" style="10" customWidth="1"/>
    <col min="9995" max="10249" width="2.625" style="10"/>
    <col min="10250" max="10250" width="8" style="10" customWidth="1"/>
    <col min="10251" max="10505" width="2.625" style="10"/>
    <col min="10506" max="10506" width="8" style="10" customWidth="1"/>
    <col min="10507" max="10761" width="2.625" style="10"/>
    <col min="10762" max="10762" width="8" style="10" customWidth="1"/>
    <col min="10763" max="11017" width="2.625" style="10"/>
    <col min="11018" max="11018" width="8" style="10" customWidth="1"/>
    <col min="11019" max="11273" width="2.625" style="10"/>
    <col min="11274" max="11274" width="8" style="10" customWidth="1"/>
    <col min="11275" max="11529" width="2.625" style="10"/>
    <col min="11530" max="11530" width="8" style="10" customWidth="1"/>
    <col min="11531" max="11785" width="2.625" style="10"/>
    <col min="11786" max="11786" width="8" style="10" customWidth="1"/>
    <col min="11787" max="12041" width="2.625" style="10"/>
    <col min="12042" max="12042" width="8" style="10" customWidth="1"/>
    <col min="12043" max="12297" width="2.625" style="10"/>
    <col min="12298" max="12298" width="8" style="10" customWidth="1"/>
    <col min="12299" max="12553" width="2.625" style="10"/>
    <col min="12554" max="12554" width="8" style="10" customWidth="1"/>
    <col min="12555" max="12809" width="2.625" style="10"/>
    <col min="12810" max="12810" width="8" style="10" customWidth="1"/>
    <col min="12811" max="13065" width="2.625" style="10"/>
    <col min="13066" max="13066" width="8" style="10" customWidth="1"/>
    <col min="13067" max="13321" width="2.625" style="10"/>
    <col min="13322" max="13322" width="8" style="10" customWidth="1"/>
    <col min="13323" max="13577" width="2.625" style="10"/>
    <col min="13578" max="13578" width="8" style="10" customWidth="1"/>
    <col min="13579" max="13833" width="2.625" style="10"/>
    <col min="13834" max="13834" width="8" style="10" customWidth="1"/>
    <col min="13835" max="14089" width="2.625" style="10"/>
    <col min="14090" max="14090" width="8" style="10" customWidth="1"/>
    <col min="14091" max="14345" width="2.625" style="10"/>
    <col min="14346" max="14346" width="8" style="10" customWidth="1"/>
    <col min="14347" max="14601" width="2.625" style="10"/>
    <col min="14602" max="14602" width="8" style="10" customWidth="1"/>
    <col min="14603" max="14857" width="2.625" style="10"/>
    <col min="14858" max="14858" width="8" style="10" customWidth="1"/>
    <col min="14859" max="15113" width="2.625" style="10"/>
    <col min="15114" max="15114" width="8" style="10" customWidth="1"/>
    <col min="15115" max="15369" width="2.625" style="10"/>
    <col min="15370" max="15370" width="8" style="10" customWidth="1"/>
    <col min="15371" max="15625" width="2.625" style="10"/>
    <col min="15626" max="15626" width="8" style="10" customWidth="1"/>
    <col min="15627" max="15881" width="2.625" style="10"/>
    <col min="15882" max="15882" width="8" style="10" customWidth="1"/>
    <col min="15883" max="16137" width="2.625" style="10"/>
    <col min="16138" max="16138" width="8" style="10" customWidth="1"/>
    <col min="16139" max="16384" width="2.625" style="10"/>
  </cols>
  <sheetData>
    <row r="1" spans="1:31" ht="20.100000000000001" customHeight="1">
      <c r="B1" s="23" t="s">
        <v>248</v>
      </c>
      <c r="C1" s="23"/>
      <c r="D1" s="23"/>
    </row>
    <row r="2" spans="1:31" ht="12" customHeight="1">
      <c r="A2" s="137"/>
      <c r="B2" s="138"/>
      <c r="D2" s="23"/>
    </row>
    <row r="3" spans="1:31" ht="12" customHeight="1">
      <c r="A3" s="139"/>
      <c r="B3" s="361" t="s">
        <v>207</v>
      </c>
      <c r="C3" s="361"/>
      <c r="D3" s="361"/>
      <c r="E3" s="361"/>
      <c r="F3" s="361"/>
      <c r="G3" s="361"/>
      <c r="H3" s="361"/>
      <c r="I3" s="361"/>
      <c r="J3" s="361"/>
      <c r="K3" s="361"/>
    </row>
    <row r="4" spans="1:31" ht="12" customHeight="1">
      <c r="B4" s="362" t="s">
        <v>250</v>
      </c>
      <c r="C4" s="362"/>
      <c r="D4" s="362"/>
      <c r="E4" s="362"/>
      <c r="F4" s="362"/>
      <c r="G4" s="362"/>
      <c r="H4" s="362"/>
      <c r="I4" s="362"/>
      <c r="J4" s="362"/>
      <c r="K4" s="362"/>
      <c r="L4" s="140"/>
      <c r="M4" s="140"/>
      <c r="N4" s="140"/>
      <c r="O4" s="140"/>
      <c r="P4" s="140"/>
      <c r="Q4" s="140"/>
      <c r="R4" s="140"/>
      <c r="S4" s="140"/>
      <c r="T4" s="140"/>
      <c r="U4" s="140"/>
      <c r="V4" s="140"/>
      <c r="W4" s="140"/>
      <c r="X4" s="140"/>
      <c r="Y4" s="140"/>
      <c r="Z4" s="140"/>
      <c r="AA4" s="24"/>
      <c r="AB4" s="24"/>
      <c r="AC4" s="24"/>
      <c r="AD4" s="24"/>
      <c r="AE4" s="24"/>
    </row>
    <row r="6" spans="1:31" s="9" customFormat="1" ht="28.5">
      <c r="B6" s="79" t="s">
        <v>66</v>
      </c>
      <c r="C6" s="80" t="s">
        <v>67</v>
      </c>
      <c r="D6" s="81" t="s">
        <v>156</v>
      </c>
      <c r="E6" s="81" t="s">
        <v>68</v>
      </c>
      <c r="F6" s="363" t="s">
        <v>246</v>
      </c>
      <c r="G6" s="363"/>
      <c r="H6" s="363"/>
      <c r="I6" s="363"/>
      <c r="J6" s="363"/>
      <c r="K6" s="363"/>
    </row>
    <row r="7" spans="1:31" s="9" customFormat="1" ht="18" customHeight="1">
      <c r="B7" s="129">
        <v>1</v>
      </c>
      <c r="C7" s="130"/>
      <c r="D7" s="128"/>
      <c r="E7" s="132"/>
      <c r="F7" s="169"/>
      <c r="G7" s="170"/>
      <c r="H7" s="170"/>
      <c r="I7" s="171"/>
      <c r="J7" s="171"/>
      <c r="K7" s="172"/>
    </row>
    <row r="8" spans="1:31" s="9" customFormat="1" ht="18" customHeight="1">
      <c r="B8" s="135">
        <v>2</v>
      </c>
      <c r="C8" s="126"/>
      <c r="D8" s="131"/>
      <c r="E8" s="133"/>
      <c r="F8" s="169"/>
      <c r="G8" s="170"/>
      <c r="H8" s="170"/>
      <c r="I8" s="170"/>
      <c r="J8" s="170"/>
      <c r="K8" s="173"/>
    </row>
    <row r="9" spans="1:31" s="9" customFormat="1" ht="18" customHeight="1">
      <c r="B9" s="135">
        <v>3</v>
      </c>
      <c r="C9" s="126"/>
      <c r="D9" s="131"/>
      <c r="E9" s="133"/>
      <c r="F9" s="174"/>
      <c r="G9" s="175"/>
      <c r="H9" s="175"/>
      <c r="I9" s="175"/>
      <c r="J9" s="175"/>
      <c r="K9" s="176"/>
    </row>
    <row r="10" spans="1:31" s="9" customFormat="1" ht="18" customHeight="1">
      <c r="B10" s="135">
        <v>4</v>
      </c>
      <c r="C10" s="126"/>
      <c r="D10" s="131"/>
      <c r="E10" s="133"/>
      <c r="F10" s="174"/>
      <c r="G10" s="175"/>
      <c r="H10" s="175"/>
      <c r="I10" s="175"/>
      <c r="J10" s="175"/>
      <c r="K10" s="176"/>
    </row>
    <row r="11" spans="1:31" s="9" customFormat="1" ht="18" customHeight="1">
      <c r="B11" s="135">
        <v>5</v>
      </c>
      <c r="C11" s="126"/>
      <c r="D11" s="131"/>
      <c r="E11" s="133"/>
      <c r="F11" s="174"/>
      <c r="G11" s="175"/>
      <c r="H11" s="175"/>
      <c r="I11" s="175"/>
      <c r="J11" s="175"/>
      <c r="K11" s="176"/>
    </row>
    <row r="12" spans="1:31" s="9" customFormat="1" ht="18" customHeight="1">
      <c r="B12" s="135">
        <v>6</v>
      </c>
      <c r="C12" s="126"/>
      <c r="D12" s="131"/>
      <c r="E12" s="133"/>
      <c r="F12" s="174"/>
      <c r="G12" s="175"/>
      <c r="H12" s="175"/>
      <c r="I12" s="175"/>
      <c r="J12" s="175"/>
      <c r="K12" s="176"/>
    </row>
    <row r="13" spans="1:31" s="9" customFormat="1" ht="18" customHeight="1">
      <c r="B13" s="135">
        <v>7</v>
      </c>
      <c r="C13" s="126"/>
      <c r="D13" s="131"/>
      <c r="E13" s="133"/>
      <c r="F13" s="174"/>
      <c r="G13" s="175"/>
      <c r="H13" s="175"/>
      <c r="I13" s="175"/>
      <c r="J13" s="175"/>
      <c r="K13" s="176"/>
    </row>
    <row r="14" spans="1:31" s="9" customFormat="1" ht="18" customHeight="1">
      <c r="B14" s="135">
        <v>8</v>
      </c>
      <c r="C14" s="126"/>
      <c r="D14" s="131"/>
      <c r="E14" s="133"/>
      <c r="F14" s="174"/>
      <c r="G14" s="175"/>
      <c r="H14" s="175"/>
      <c r="I14" s="175"/>
      <c r="J14" s="175"/>
      <c r="K14" s="176"/>
    </row>
    <row r="15" spans="1:31" s="9" customFormat="1" ht="18" customHeight="1">
      <c r="B15" s="135">
        <v>9</v>
      </c>
      <c r="C15" s="126"/>
      <c r="D15" s="131"/>
      <c r="E15" s="133"/>
      <c r="F15" s="174"/>
      <c r="G15" s="175"/>
      <c r="H15" s="175"/>
      <c r="I15" s="175"/>
      <c r="J15" s="175"/>
      <c r="K15" s="176"/>
    </row>
    <row r="16" spans="1:31" s="9" customFormat="1" ht="18" customHeight="1">
      <c r="B16" s="135">
        <v>10</v>
      </c>
      <c r="C16" s="126"/>
      <c r="D16" s="131"/>
      <c r="E16" s="133"/>
      <c r="F16" s="174"/>
      <c r="G16" s="175"/>
      <c r="H16" s="175"/>
      <c r="I16" s="175"/>
      <c r="J16" s="175"/>
      <c r="K16" s="176"/>
    </row>
    <row r="17" spans="2:11" s="9" customFormat="1" ht="18" customHeight="1">
      <c r="B17" s="135">
        <v>11</v>
      </c>
      <c r="C17" s="126"/>
      <c r="D17" s="131"/>
      <c r="E17" s="133"/>
      <c r="F17" s="174"/>
      <c r="G17" s="175"/>
      <c r="H17" s="175"/>
      <c r="I17" s="175"/>
      <c r="J17" s="175"/>
      <c r="K17" s="176"/>
    </row>
    <row r="18" spans="2:11" s="9" customFormat="1" ht="18" customHeight="1">
      <c r="B18" s="135">
        <v>12</v>
      </c>
      <c r="C18" s="126"/>
      <c r="D18" s="131"/>
      <c r="E18" s="133"/>
      <c r="F18" s="174"/>
      <c r="G18" s="175"/>
      <c r="H18" s="175"/>
      <c r="I18" s="175"/>
      <c r="J18" s="175"/>
      <c r="K18" s="176"/>
    </row>
    <row r="19" spans="2:11" s="9" customFormat="1" ht="18" customHeight="1">
      <c r="B19" s="135">
        <v>13</v>
      </c>
      <c r="C19" s="126"/>
      <c r="D19" s="131"/>
      <c r="E19" s="133"/>
      <c r="F19" s="174"/>
      <c r="G19" s="175"/>
      <c r="H19" s="175"/>
      <c r="I19" s="175"/>
      <c r="J19" s="175"/>
      <c r="K19" s="176"/>
    </row>
    <row r="20" spans="2:11" s="9" customFormat="1" ht="18" customHeight="1">
      <c r="B20" s="135">
        <v>14</v>
      </c>
      <c r="C20" s="126"/>
      <c r="D20" s="131"/>
      <c r="E20" s="133"/>
      <c r="F20" s="174"/>
      <c r="G20" s="175"/>
      <c r="H20" s="175"/>
      <c r="I20" s="175"/>
      <c r="J20" s="175"/>
      <c r="K20" s="176"/>
    </row>
    <row r="21" spans="2:11" s="9" customFormat="1" ht="18" customHeight="1">
      <c r="B21" s="135">
        <v>15</v>
      </c>
      <c r="C21" s="126"/>
      <c r="D21" s="131"/>
      <c r="E21" s="133"/>
      <c r="F21" s="174"/>
      <c r="G21" s="175"/>
      <c r="H21" s="175"/>
      <c r="I21" s="175"/>
      <c r="J21" s="175"/>
      <c r="K21" s="176"/>
    </row>
    <row r="22" spans="2:11" s="9" customFormat="1" ht="18" customHeight="1">
      <c r="B22" s="135">
        <v>16</v>
      </c>
      <c r="C22" s="126"/>
      <c r="D22" s="131"/>
      <c r="E22" s="133"/>
      <c r="F22" s="174"/>
      <c r="G22" s="175"/>
      <c r="H22" s="175"/>
      <c r="I22" s="175"/>
      <c r="J22" s="175"/>
      <c r="K22" s="176"/>
    </row>
    <row r="23" spans="2:11" s="9" customFormat="1" ht="18" customHeight="1">
      <c r="B23" s="135">
        <v>17</v>
      </c>
      <c r="C23" s="126"/>
      <c r="D23" s="131"/>
      <c r="E23" s="133"/>
      <c r="F23" s="174"/>
      <c r="G23" s="175"/>
      <c r="H23" s="175"/>
      <c r="I23" s="175"/>
      <c r="J23" s="175"/>
      <c r="K23" s="176"/>
    </row>
    <row r="24" spans="2:11" s="9" customFormat="1" ht="18" customHeight="1">
      <c r="B24" s="135">
        <v>18</v>
      </c>
      <c r="C24" s="126"/>
      <c r="D24" s="131"/>
      <c r="E24" s="133"/>
      <c r="F24" s="174"/>
      <c r="G24" s="175"/>
      <c r="H24" s="175"/>
      <c r="I24" s="175"/>
      <c r="J24" s="175"/>
      <c r="K24" s="176"/>
    </row>
    <row r="25" spans="2:11" s="9" customFormat="1" ht="18" customHeight="1">
      <c r="B25" s="135">
        <v>19</v>
      </c>
      <c r="C25" s="126"/>
      <c r="D25" s="131"/>
      <c r="E25" s="133"/>
      <c r="F25" s="174"/>
      <c r="G25" s="175"/>
      <c r="H25" s="175"/>
      <c r="I25" s="175"/>
      <c r="J25" s="175"/>
      <c r="K25" s="176"/>
    </row>
    <row r="26" spans="2:11" s="9" customFormat="1" ht="18" customHeight="1">
      <c r="B26" s="135">
        <v>20</v>
      </c>
      <c r="C26" s="126"/>
      <c r="D26" s="131"/>
      <c r="E26" s="133"/>
      <c r="F26" s="174"/>
      <c r="G26" s="175"/>
      <c r="H26" s="175"/>
      <c r="I26" s="175"/>
      <c r="J26" s="175"/>
      <c r="K26" s="176"/>
    </row>
    <row r="27" spans="2:11" s="9" customFormat="1" ht="18" customHeight="1">
      <c r="B27" s="135">
        <v>21</v>
      </c>
      <c r="C27" s="126"/>
      <c r="D27" s="131"/>
      <c r="E27" s="133"/>
      <c r="F27" s="174"/>
      <c r="G27" s="175"/>
      <c r="H27" s="175"/>
      <c r="I27" s="175"/>
      <c r="J27" s="175"/>
      <c r="K27" s="176"/>
    </row>
    <row r="28" spans="2:11" s="9" customFormat="1" ht="18" customHeight="1">
      <c r="B28" s="135">
        <v>22</v>
      </c>
      <c r="C28" s="126"/>
      <c r="D28" s="131"/>
      <c r="E28" s="133"/>
      <c r="F28" s="174"/>
      <c r="G28" s="175"/>
      <c r="H28" s="175"/>
      <c r="I28" s="175"/>
      <c r="J28" s="175"/>
      <c r="K28" s="176"/>
    </row>
    <row r="29" spans="2:11" s="9" customFormat="1" ht="18" customHeight="1">
      <c r="B29" s="135">
        <v>23</v>
      </c>
      <c r="C29" s="126"/>
      <c r="D29" s="131"/>
      <c r="E29" s="133"/>
      <c r="F29" s="174"/>
      <c r="G29" s="175"/>
      <c r="H29" s="175"/>
      <c r="I29" s="175"/>
      <c r="J29" s="175"/>
      <c r="K29" s="176"/>
    </row>
    <row r="30" spans="2:11" s="9" customFormat="1" ht="18" customHeight="1">
      <c r="B30" s="135">
        <v>24</v>
      </c>
      <c r="C30" s="126"/>
      <c r="D30" s="131"/>
      <c r="E30" s="133"/>
      <c r="F30" s="174"/>
      <c r="G30" s="175"/>
      <c r="H30" s="175"/>
      <c r="I30" s="175"/>
      <c r="J30" s="175"/>
      <c r="K30" s="176"/>
    </row>
    <row r="31" spans="2:11" s="9" customFormat="1" ht="18" customHeight="1">
      <c r="B31" s="135">
        <v>25</v>
      </c>
      <c r="C31" s="126"/>
      <c r="D31" s="131"/>
      <c r="E31" s="133"/>
      <c r="F31" s="174"/>
      <c r="G31" s="175"/>
      <c r="H31" s="175"/>
      <c r="I31" s="175"/>
      <c r="J31" s="175"/>
      <c r="K31" s="176"/>
    </row>
    <row r="32" spans="2:11" s="9" customFormat="1" ht="18" customHeight="1">
      <c r="B32" s="135">
        <v>26</v>
      </c>
      <c r="C32" s="126"/>
      <c r="D32" s="131"/>
      <c r="E32" s="133"/>
      <c r="F32" s="174"/>
      <c r="G32" s="175"/>
      <c r="H32" s="175"/>
      <c r="I32" s="175"/>
      <c r="J32" s="175"/>
      <c r="K32" s="176"/>
    </row>
    <row r="33" spans="2:11" s="9" customFormat="1" ht="18" customHeight="1">
      <c r="B33" s="135">
        <v>27</v>
      </c>
      <c r="C33" s="126"/>
      <c r="D33" s="131"/>
      <c r="E33" s="133"/>
      <c r="F33" s="174"/>
      <c r="G33" s="175"/>
      <c r="H33" s="175"/>
      <c r="I33" s="175"/>
      <c r="J33" s="175"/>
      <c r="K33" s="176"/>
    </row>
    <row r="34" spans="2:11" s="9" customFormat="1" ht="18" customHeight="1">
      <c r="B34" s="135">
        <v>28</v>
      </c>
      <c r="C34" s="126"/>
      <c r="D34" s="131"/>
      <c r="E34" s="133"/>
      <c r="F34" s="174"/>
      <c r="G34" s="175"/>
      <c r="H34" s="175"/>
      <c r="I34" s="175"/>
      <c r="J34" s="175"/>
      <c r="K34" s="176"/>
    </row>
    <row r="35" spans="2:11" s="9" customFormat="1" ht="18" customHeight="1">
      <c r="B35" s="135">
        <v>29</v>
      </c>
      <c r="C35" s="126"/>
      <c r="D35" s="131"/>
      <c r="E35" s="133"/>
      <c r="F35" s="177"/>
      <c r="G35" s="178"/>
      <c r="H35" s="178"/>
      <c r="I35" s="178"/>
      <c r="J35" s="178"/>
      <c r="K35" s="179"/>
    </row>
    <row r="36" spans="2:11" s="9" customFormat="1" ht="18" customHeight="1">
      <c r="B36" s="135">
        <v>30</v>
      </c>
      <c r="C36" s="126"/>
      <c r="D36" s="131"/>
      <c r="E36" s="133"/>
      <c r="F36" s="174"/>
      <c r="G36" s="175"/>
      <c r="H36" s="175"/>
      <c r="I36" s="175"/>
      <c r="J36" s="175"/>
      <c r="K36" s="176"/>
    </row>
    <row r="37" spans="2:11" s="9" customFormat="1" ht="18" customHeight="1">
      <c r="B37" s="135">
        <v>31</v>
      </c>
      <c r="C37" s="126"/>
      <c r="D37" s="131"/>
      <c r="E37" s="133"/>
      <c r="F37" s="174"/>
      <c r="G37" s="175"/>
      <c r="H37" s="175"/>
      <c r="I37" s="175"/>
      <c r="J37" s="175"/>
      <c r="K37" s="176"/>
    </row>
    <row r="38" spans="2:11" s="9" customFormat="1" ht="18" customHeight="1">
      <c r="B38" s="135">
        <v>32</v>
      </c>
      <c r="C38" s="126"/>
      <c r="D38" s="131"/>
      <c r="E38" s="133"/>
      <c r="F38" s="174"/>
      <c r="G38" s="175"/>
      <c r="H38" s="175"/>
      <c r="I38" s="175"/>
      <c r="J38" s="175"/>
      <c r="K38" s="176"/>
    </row>
    <row r="39" spans="2:11" s="9" customFormat="1" ht="18" customHeight="1">
      <c r="B39" s="135">
        <v>33</v>
      </c>
      <c r="C39" s="126"/>
      <c r="D39" s="131"/>
      <c r="E39" s="133"/>
      <c r="F39" s="174"/>
      <c r="G39" s="175"/>
      <c r="H39" s="175"/>
      <c r="I39" s="175"/>
      <c r="J39" s="175"/>
      <c r="K39" s="176"/>
    </row>
    <row r="40" spans="2:11" s="9" customFormat="1" ht="18" customHeight="1">
      <c r="B40" s="135">
        <v>34</v>
      </c>
      <c r="C40" s="126"/>
      <c r="D40" s="131"/>
      <c r="E40" s="133"/>
      <c r="F40" s="174"/>
      <c r="G40" s="175"/>
      <c r="H40" s="175"/>
      <c r="I40" s="175"/>
      <c r="J40" s="175"/>
      <c r="K40" s="176"/>
    </row>
    <row r="41" spans="2:11" s="9" customFormat="1" ht="18" customHeight="1">
      <c r="B41" s="135">
        <v>35</v>
      </c>
      <c r="C41" s="126"/>
      <c r="D41" s="131"/>
      <c r="E41" s="133"/>
      <c r="F41" s="174"/>
      <c r="G41" s="175"/>
      <c r="H41" s="175"/>
      <c r="I41" s="175"/>
      <c r="J41" s="175"/>
      <c r="K41" s="176"/>
    </row>
    <row r="42" spans="2:11" s="9" customFormat="1" ht="18" customHeight="1">
      <c r="B42" s="135">
        <v>36</v>
      </c>
      <c r="C42" s="126"/>
      <c r="D42" s="131"/>
      <c r="E42" s="133"/>
      <c r="F42" s="174"/>
      <c r="G42" s="175"/>
      <c r="H42" s="175"/>
      <c r="I42" s="175"/>
      <c r="J42" s="175"/>
      <c r="K42" s="176"/>
    </row>
    <row r="43" spans="2:11" s="9" customFormat="1" ht="18" customHeight="1">
      <c r="B43" s="135">
        <v>37</v>
      </c>
      <c r="C43" s="126"/>
      <c r="D43" s="131"/>
      <c r="E43" s="133"/>
      <c r="F43" s="174"/>
      <c r="G43" s="175"/>
      <c r="H43" s="175"/>
      <c r="I43" s="175"/>
      <c r="J43" s="175"/>
      <c r="K43" s="176"/>
    </row>
    <row r="44" spans="2:11" s="9" customFormat="1" ht="18" customHeight="1">
      <c r="B44" s="135">
        <v>38</v>
      </c>
      <c r="C44" s="126"/>
      <c r="D44" s="131"/>
      <c r="E44" s="133"/>
      <c r="F44" s="174"/>
      <c r="G44" s="175"/>
      <c r="H44" s="175"/>
      <c r="I44" s="175"/>
      <c r="J44" s="175"/>
      <c r="K44" s="176"/>
    </row>
    <row r="45" spans="2:11" s="9" customFormat="1" ht="18" customHeight="1">
      <c r="B45" s="135">
        <v>39</v>
      </c>
      <c r="C45" s="126"/>
      <c r="D45" s="131"/>
      <c r="E45" s="133"/>
      <c r="F45" s="174"/>
      <c r="G45" s="175"/>
      <c r="H45" s="175"/>
      <c r="I45" s="175"/>
      <c r="J45" s="175"/>
      <c r="K45" s="176"/>
    </row>
    <row r="46" spans="2:11" s="9" customFormat="1" ht="18" customHeight="1">
      <c r="B46" s="135">
        <v>40</v>
      </c>
      <c r="C46" s="126"/>
      <c r="D46" s="131"/>
      <c r="E46" s="133"/>
      <c r="F46" s="174"/>
      <c r="G46" s="175"/>
      <c r="H46" s="175"/>
      <c r="I46" s="175"/>
      <c r="J46" s="175"/>
      <c r="K46" s="176"/>
    </row>
    <row r="47" spans="2:11" s="9" customFormat="1" ht="18" customHeight="1">
      <c r="B47" s="135">
        <v>41</v>
      </c>
      <c r="C47" s="126"/>
      <c r="D47" s="131"/>
      <c r="E47" s="133"/>
      <c r="F47" s="174"/>
      <c r="G47" s="175"/>
      <c r="H47" s="175"/>
      <c r="I47" s="175"/>
      <c r="J47" s="175"/>
      <c r="K47" s="176"/>
    </row>
    <row r="48" spans="2:11" s="9" customFormat="1" ht="18" customHeight="1">
      <c r="B48" s="135">
        <v>42</v>
      </c>
      <c r="C48" s="126"/>
      <c r="D48" s="131"/>
      <c r="E48" s="133"/>
      <c r="F48" s="174"/>
      <c r="G48" s="175"/>
      <c r="H48" s="175"/>
      <c r="I48" s="175"/>
      <c r="J48" s="175"/>
      <c r="K48" s="176"/>
    </row>
    <row r="49" spans="2:11" s="9" customFormat="1" ht="18" customHeight="1">
      <c r="B49" s="135">
        <v>43</v>
      </c>
      <c r="C49" s="126"/>
      <c r="D49" s="131"/>
      <c r="E49" s="133"/>
      <c r="F49" s="174"/>
      <c r="G49" s="175"/>
      <c r="H49" s="175"/>
      <c r="I49" s="175"/>
      <c r="J49" s="175"/>
      <c r="K49" s="176"/>
    </row>
    <row r="50" spans="2:11" s="9" customFormat="1" ht="18" customHeight="1">
      <c r="B50" s="135">
        <v>44</v>
      </c>
      <c r="C50" s="126"/>
      <c r="D50" s="131"/>
      <c r="E50" s="133"/>
      <c r="F50" s="174"/>
      <c r="G50" s="175"/>
      <c r="H50" s="175"/>
      <c r="I50" s="175"/>
      <c r="J50" s="175"/>
      <c r="K50" s="176"/>
    </row>
    <row r="51" spans="2:11" s="9" customFormat="1" ht="18" customHeight="1">
      <c r="B51" s="135">
        <v>45</v>
      </c>
      <c r="C51" s="126"/>
      <c r="D51" s="131"/>
      <c r="E51" s="133"/>
      <c r="F51" s="174"/>
      <c r="G51" s="175"/>
      <c r="H51" s="175"/>
      <c r="I51" s="175"/>
      <c r="J51" s="175"/>
      <c r="K51" s="176"/>
    </row>
    <row r="52" spans="2:11" s="9" customFormat="1" ht="18" customHeight="1">
      <c r="B52" s="135">
        <v>46</v>
      </c>
      <c r="C52" s="126"/>
      <c r="D52" s="131"/>
      <c r="E52" s="133"/>
      <c r="F52" s="174"/>
      <c r="G52" s="175"/>
      <c r="H52" s="175"/>
      <c r="I52" s="175"/>
      <c r="J52" s="175"/>
      <c r="K52" s="176"/>
    </row>
    <row r="53" spans="2:11" s="9" customFormat="1" ht="18" customHeight="1">
      <c r="B53" s="135">
        <v>47</v>
      </c>
      <c r="C53" s="126"/>
      <c r="D53" s="131"/>
      <c r="E53" s="133"/>
      <c r="F53" s="174"/>
      <c r="G53" s="175"/>
      <c r="H53" s="175"/>
      <c r="I53" s="175"/>
      <c r="J53" s="175"/>
      <c r="K53" s="176"/>
    </row>
    <row r="54" spans="2:11" s="9" customFormat="1" ht="18" customHeight="1">
      <c r="B54" s="135">
        <v>48</v>
      </c>
      <c r="C54" s="126"/>
      <c r="D54" s="131"/>
      <c r="E54" s="133"/>
      <c r="F54" s="174"/>
      <c r="G54" s="175"/>
      <c r="H54" s="175"/>
      <c r="I54" s="175"/>
      <c r="J54" s="175"/>
      <c r="K54" s="176"/>
    </row>
    <row r="55" spans="2:11" s="9" customFormat="1" ht="18" customHeight="1">
      <c r="B55" s="135">
        <v>49</v>
      </c>
      <c r="C55" s="126"/>
      <c r="D55" s="131"/>
      <c r="E55" s="133"/>
      <c r="F55" s="177"/>
      <c r="G55" s="178"/>
      <c r="H55" s="178"/>
      <c r="I55" s="178"/>
      <c r="J55" s="178"/>
      <c r="K55" s="179"/>
    </row>
    <row r="56" spans="2:11" s="9" customFormat="1" ht="18" customHeight="1">
      <c r="B56" s="135">
        <v>50</v>
      </c>
      <c r="C56" s="126"/>
      <c r="D56" s="131"/>
      <c r="E56" s="133"/>
      <c r="F56" s="169"/>
      <c r="G56" s="170"/>
      <c r="H56" s="170"/>
      <c r="I56" s="170"/>
      <c r="J56" s="170"/>
      <c r="K56" s="173"/>
    </row>
    <row r="57" spans="2:11" s="9" customFormat="1" ht="18" customHeight="1">
      <c r="B57" s="135">
        <v>51</v>
      </c>
      <c r="C57" s="126"/>
      <c r="D57" s="131"/>
      <c r="E57" s="133"/>
      <c r="F57" s="174"/>
      <c r="G57" s="175"/>
      <c r="H57" s="175"/>
      <c r="I57" s="175"/>
      <c r="J57" s="175"/>
      <c r="K57" s="176"/>
    </row>
    <row r="58" spans="2:11" s="9" customFormat="1" ht="18" customHeight="1">
      <c r="B58" s="135">
        <v>52</v>
      </c>
      <c r="C58" s="126"/>
      <c r="D58" s="131"/>
      <c r="E58" s="133"/>
      <c r="F58" s="174"/>
      <c r="G58" s="175"/>
      <c r="H58" s="175"/>
      <c r="I58" s="175"/>
      <c r="J58" s="175"/>
      <c r="K58" s="176"/>
    </row>
    <row r="59" spans="2:11" s="9" customFormat="1" ht="18" customHeight="1">
      <c r="B59" s="135">
        <v>53</v>
      </c>
      <c r="C59" s="126"/>
      <c r="D59" s="131"/>
      <c r="E59" s="133"/>
      <c r="F59" s="174"/>
      <c r="G59" s="175"/>
      <c r="H59" s="175"/>
      <c r="I59" s="175"/>
      <c r="J59" s="175"/>
      <c r="K59" s="176"/>
    </row>
    <row r="60" spans="2:11" s="9" customFormat="1" ht="18" customHeight="1">
      <c r="B60" s="135">
        <v>54</v>
      </c>
      <c r="C60" s="126"/>
      <c r="D60" s="131"/>
      <c r="E60" s="133"/>
      <c r="F60" s="174"/>
      <c r="G60" s="175"/>
      <c r="H60" s="175"/>
      <c r="I60" s="175"/>
      <c r="J60" s="175"/>
      <c r="K60" s="176"/>
    </row>
    <row r="61" spans="2:11" s="9" customFormat="1" ht="18" customHeight="1">
      <c r="B61" s="135">
        <v>55</v>
      </c>
      <c r="C61" s="126"/>
      <c r="D61" s="131"/>
      <c r="E61" s="133"/>
      <c r="F61" s="174"/>
      <c r="G61" s="175"/>
      <c r="H61" s="175"/>
      <c r="I61" s="175"/>
      <c r="J61" s="175"/>
      <c r="K61" s="176"/>
    </row>
    <row r="62" spans="2:11" s="9" customFormat="1" ht="18" customHeight="1">
      <c r="B62" s="135">
        <v>56</v>
      </c>
      <c r="C62" s="126"/>
      <c r="D62" s="131"/>
      <c r="E62" s="133"/>
      <c r="F62" s="174"/>
      <c r="G62" s="175"/>
      <c r="H62" s="175"/>
      <c r="I62" s="175"/>
      <c r="J62" s="175"/>
      <c r="K62" s="176"/>
    </row>
    <row r="63" spans="2:11" s="9" customFormat="1" ht="18" customHeight="1">
      <c r="B63" s="135">
        <v>57</v>
      </c>
      <c r="C63" s="126"/>
      <c r="D63" s="131"/>
      <c r="E63" s="133"/>
      <c r="F63" s="174"/>
      <c r="G63" s="175"/>
      <c r="H63" s="175"/>
      <c r="I63" s="175"/>
      <c r="J63" s="175"/>
      <c r="K63" s="176"/>
    </row>
    <row r="64" spans="2:11" s="9" customFormat="1" ht="18" customHeight="1">
      <c r="B64" s="135">
        <v>58</v>
      </c>
      <c r="C64" s="126"/>
      <c r="D64" s="131"/>
      <c r="E64" s="133"/>
      <c r="F64" s="174"/>
      <c r="G64" s="175"/>
      <c r="H64" s="175"/>
      <c r="I64" s="175"/>
      <c r="J64" s="175"/>
      <c r="K64" s="176"/>
    </row>
    <row r="65" spans="2:11" s="9" customFormat="1" ht="18" customHeight="1">
      <c r="B65" s="135">
        <v>59</v>
      </c>
      <c r="C65" s="126"/>
      <c r="D65" s="131"/>
      <c r="E65" s="133"/>
      <c r="F65" s="174"/>
      <c r="G65" s="175"/>
      <c r="H65" s="175"/>
      <c r="I65" s="175"/>
      <c r="J65" s="175"/>
      <c r="K65" s="176"/>
    </row>
    <row r="66" spans="2:11" s="9" customFormat="1" ht="18" customHeight="1">
      <c r="B66" s="135">
        <v>60</v>
      </c>
      <c r="C66" s="126"/>
      <c r="D66" s="131"/>
      <c r="E66" s="133"/>
      <c r="F66" s="174"/>
      <c r="G66" s="175"/>
      <c r="H66" s="175"/>
      <c r="I66" s="175"/>
      <c r="J66" s="175"/>
      <c r="K66" s="176"/>
    </row>
    <row r="67" spans="2:11" s="9" customFormat="1" ht="18" customHeight="1">
      <c r="B67" s="135">
        <v>61</v>
      </c>
      <c r="C67" s="126"/>
      <c r="D67" s="131"/>
      <c r="E67" s="133"/>
      <c r="F67" s="174"/>
      <c r="G67" s="175"/>
      <c r="H67" s="175"/>
      <c r="I67" s="175"/>
      <c r="J67" s="175"/>
      <c r="K67" s="176"/>
    </row>
    <row r="68" spans="2:11" s="9" customFormat="1" ht="18" customHeight="1">
      <c r="B68" s="135">
        <v>62</v>
      </c>
      <c r="C68" s="126"/>
      <c r="D68" s="131"/>
      <c r="E68" s="133"/>
      <c r="F68" s="174"/>
      <c r="G68" s="175"/>
      <c r="H68" s="175"/>
      <c r="I68" s="175"/>
      <c r="J68" s="175"/>
      <c r="K68" s="176"/>
    </row>
    <row r="69" spans="2:11" s="9" customFormat="1" ht="18" customHeight="1">
      <c r="B69" s="135">
        <v>63</v>
      </c>
      <c r="C69" s="126"/>
      <c r="D69" s="131"/>
      <c r="E69" s="133"/>
      <c r="F69" s="174"/>
      <c r="G69" s="175"/>
      <c r="H69" s="175"/>
      <c r="I69" s="175"/>
      <c r="J69" s="175"/>
      <c r="K69" s="176"/>
    </row>
    <row r="70" spans="2:11" s="9" customFormat="1" ht="18" customHeight="1">
      <c r="B70" s="135">
        <v>64</v>
      </c>
      <c r="C70" s="126"/>
      <c r="D70" s="131"/>
      <c r="E70" s="133"/>
      <c r="F70" s="174"/>
      <c r="G70" s="175"/>
      <c r="H70" s="175"/>
      <c r="I70" s="175"/>
      <c r="J70" s="175"/>
      <c r="K70" s="176"/>
    </row>
    <row r="71" spans="2:11" s="9" customFormat="1" ht="18" customHeight="1">
      <c r="B71" s="135">
        <v>65</v>
      </c>
      <c r="C71" s="126"/>
      <c r="D71" s="131"/>
      <c r="E71" s="133"/>
      <c r="F71" s="174"/>
      <c r="G71" s="175"/>
      <c r="H71" s="175"/>
      <c r="I71" s="175"/>
      <c r="J71" s="175"/>
      <c r="K71" s="176"/>
    </row>
    <row r="72" spans="2:11" s="9" customFormat="1" ht="18" customHeight="1">
      <c r="B72" s="135">
        <v>66</v>
      </c>
      <c r="C72" s="126"/>
      <c r="D72" s="131"/>
      <c r="E72" s="133"/>
      <c r="F72" s="174"/>
      <c r="G72" s="175"/>
      <c r="H72" s="175"/>
      <c r="I72" s="175"/>
      <c r="J72" s="175"/>
      <c r="K72" s="176"/>
    </row>
    <row r="73" spans="2:11" s="9" customFormat="1" ht="18" customHeight="1">
      <c r="B73" s="135">
        <v>67</v>
      </c>
      <c r="C73" s="126"/>
      <c r="D73" s="131"/>
      <c r="E73" s="133"/>
      <c r="F73" s="174"/>
      <c r="G73" s="175"/>
      <c r="H73" s="175"/>
      <c r="I73" s="175"/>
      <c r="J73" s="175"/>
      <c r="K73" s="176"/>
    </row>
    <row r="74" spans="2:11" s="9" customFormat="1" ht="18" customHeight="1">
      <c r="B74" s="135">
        <v>68</v>
      </c>
      <c r="C74" s="126"/>
      <c r="D74" s="131"/>
      <c r="E74" s="133"/>
      <c r="F74" s="174"/>
      <c r="G74" s="175"/>
      <c r="H74" s="175"/>
      <c r="I74" s="175"/>
      <c r="J74" s="175"/>
      <c r="K74" s="176"/>
    </row>
    <row r="75" spans="2:11" s="9" customFormat="1" ht="18" customHeight="1">
      <c r="B75" s="135">
        <v>69</v>
      </c>
      <c r="C75" s="126"/>
      <c r="D75" s="131"/>
      <c r="E75" s="133"/>
      <c r="F75" s="174"/>
      <c r="G75" s="175"/>
      <c r="H75" s="175"/>
      <c r="I75" s="175"/>
      <c r="J75" s="175"/>
      <c r="K75" s="176"/>
    </row>
    <row r="76" spans="2:11" s="9" customFormat="1" ht="18" customHeight="1">
      <c r="B76" s="135">
        <v>70</v>
      </c>
      <c r="C76" s="126"/>
      <c r="D76" s="131"/>
      <c r="E76" s="133"/>
      <c r="F76" s="174"/>
      <c r="G76" s="175"/>
      <c r="H76" s="175"/>
      <c r="I76" s="175"/>
      <c r="J76" s="175"/>
      <c r="K76" s="176"/>
    </row>
    <row r="77" spans="2:11" s="9" customFormat="1" ht="18" customHeight="1">
      <c r="B77" s="135">
        <v>71</v>
      </c>
      <c r="C77" s="126"/>
      <c r="D77" s="131"/>
      <c r="E77" s="133"/>
      <c r="F77" s="174"/>
      <c r="G77" s="175"/>
      <c r="H77" s="175"/>
      <c r="I77" s="175"/>
      <c r="J77" s="175"/>
      <c r="K77" s="176"/>
    </row>
    <row r="78" spans="2:11" s="9" customFormat="1" ht="18" customHeight="1">
      <c r="B78" s="135">
        <v>72</v>
      </c>
      <c r="C78" s="126"/>
      <c r="D78" s="131"/>
      <c r="E78" s="133"/>
      <c r="F78" s="174"/>
      <c r="G78" s="175"/>
      <c r="H78" s="175"/>
      <c r="I78" s="175"/>
      <c r="J78" s="175"/>
      <c r="K78" s="176"/>
    </row>
    <row r="79" spans="2:11" s="9" customFormat="1" ht="18" customHeight="1">
      <c r="B79" s="135">
        <v>73</v>
      </c>
      <c r="C79" s="126"/>
      <c r="D79" s="131"/>
      <c r="E79" s="133"/>
      <c r="F79" s="174"/>
      <c r="G79" s="175"/>
      <c r="H79" s="175"/>
      <c r="I79" s="175"/>
      <c r="J79" s="175"/>
      <c r="K79" s="176"/>
    </row>
    <row r="80" spans="2:11" s="9" customFormat="1" ht="18" customHeight="1">
      <c r="B80" s="135">
        <v>74</v>
      </c>
      <c r="C80" s="126"/>
      <c r="D80" s="131"/>
      <c r="E80" s="133"/>
      <c r="F80" s="174"/>
      <c r="G80" s="175"/>
      <c r="H80" s="175"/>
      <c r="I80" s="175"/>
      <c r="J80" s="175"/>
      <c r="K80" s="176"/>
    </row>
    <row r="81" spans="2:11" s="9" customFormat="1" ht="18" customHeight="1">
      <c r="B81" s="135">
        <v>75</v>
      </c>
      <c r="C81" s="126"/>
      <c r="D81" s="131"/>
      <c r="E81" s="133"/>
      <c r="F81" s="174"/>
      <c r="G81" s="175"/>
      <c r="H81" s="175"/>
      <c r="I81" s="175"/>
      <c r="J81" s="175"/>
      <c r="K81" s="176"/>
    </row>
    <row r="82" spans="2:11" s="9" customFormat="1" ht="18" customHeight="1">
      <c r="B82" s="135">
        <v>76</v>
      </c>
      <c r="C82" s="126"/>
      <c r="D82" s="131"/>
      <c r="E82" s="133"/>
      <c r="F82" s="174"/>
      <c r="G82" s="175"/>
      <c r="H82" s="175"/>
      <c r="I82" s="175"/>
      <c r="J82" s="175"/>
      <c r="K82" s="176"/>
    </row>
    <row r="83" spans="2:11" s="9" customFormat="1" ht="18" customHeight="1">
      <c r="B83" s="135">
        <v>77</v>
      </c>
      <c r="C83" s="126"/>
      <c r="D83" s="131"/>
      <c r="E83" s="133"/>
      <c r="F83" s="177"/>
      <c r="G83" s="178"/>
      <c r="H83" s="178"/>
      <c r="I83" s="178"/>
      <c r="J83" s="178"/>
      <c r="K83" s="179"/>
    </row>
    <row r="84" spans="2:11" s="9" customFormat="1" ht="18" customHeight="1">
      <c r="B84" s="135">
        <v>78</v>
      </c>
      <c r="C84" s="126"/>
      <c r="D84" s="131"/>
      <c r="E84" s="133"/>
      <c r="F84" s="174"/>
      <c r="G84" s="175"/>
      <c r="H84" s="175"/>
      <c r="I84" s="175"/>
      <c r="J84" s="175"/>
      <c r="K84" s="176"/>
    </row>
    <row r="85" spans="2:11" s="9" customFormat="1" ht="18" customHeight="1">
      <c r="B85" s="135">
        <v>79</v>
      </c>
      <c r="C85" s="126"/>
      <c r="D85" s="131"/>
      <c r="E85" s="133"/>
      <c r="F85" s="174"/>
      <c r="G85" s="175"/>
      <c r="H85" s="175"/>
      <c r="I85" s="175"/>
      <c r="J85" s="175"/>
      <c r="K85" s="176"/>
    </row>
    <row r="86" spans="2:11" s="9" customFormat="1" ht="18" customHeight="1">
      <c r="B86" s="135">
        <v>80</v>
      </c>
      <c r="C86" s="126"/>
      <c r="D86" s="131"/>
      <c r="E86" s="133"/>
      <c r="F86" s="174"/>
      <c r="G86" s="175"/>
      <c r="H86" s="175"/>
      <c r="I86" s="175"/>
      <c r="J86" s="175"/>
      <c r="K86" s="176"/>
    </row>
    <row r="87" spans="2:11" s="9" customFormat="1" ht="18" customHeight="1">
      <c r="B87" s="135">
        <v>81</v>
      </c>
      <c r="C87" s="126"/>
      <c r="D87" s="131"/>
      <c r="E87" s="133"/>
      <c r="F87" s="174"/>
      <c r="G87" s="175"/>
      <c r="H87" s="175"/>
      <c r="I87" s="175"/>
      <c r="J87" s="175"/>
      <c r="K87" s="176"/>
    </row>
    <row r="88" spans="2:11" s="9" customFormat="1" ht="18" customHeight="1">
      <c r="B88" s="135">
        <v>82</v>
      </c>
      <c r="C88" s="126"/>
      <c r="D88" s="131"/>
      <c r="E88" s="133"/>
      <c r="F88" s="174"/>
      <c r="G88" s="175"/>
      <c r="H88" s="175"/>
      <c r="I88" s="175"/>
      <c r="J88" s="175"/>
      <c r="K88" s="176"/>
    </row>
    <row r="89" spans="2:11" s="9" customFormat="1" ht="18" customHeight="1">
      <c r="B89" s="135">
        <v>83</v>
      </c>
      <c r="C89" s="126"/>
      <c r="D89" s="131"/>
      <c r="E89" s="133"/>
      <c r="F89" s="174"/>
      <c r="G89" s="175"/>
      <c r="H89" s="175"/>
      <c r="I89" s="175"/>
      <c r="J89" s="175"/>
      <c r="K89" s="176"/>
    </row>
    <row r="90" spans="2:11" s="9" customFormat="1" ht="18" customHeight="1">
      <c r="B90" s="135">
        <v>84</v>
      </c>
      <c r="C90" s="126"/>
      <c r="D90" s="131"/>
      <c r="E90" s="133"/>
      <c r="F90" s="174"/>
      <c r="G90" s="175"/>
      <c r="H90" s="175"/>
      <c r="I90" s="175"/>
      <c r="J90" s="175"/>
      <c r="K90" s="176"/>
    </row>
    <row r="91" spans="2:11" s="9" customFormat="1" ht="18" customHeight="1">
      <c r="B91" s="135">
        <v>85</v>
      </c>
      <c r="C91" s="126"/>
      <c r="D91" s="131"/>
      <c r="E91" s="133"/>
      <c r="F91" s="174"/>
      <c r="G91" s="175"/>
      <c r="H91" s="175"/>
      <c r="I91" s="175"/>
      <c r="J91" s="175"/>
      <c r="K91" s="176"/>
    </row>
    <row r="92" spans="2:11" s="9" customFormat="1" ht="18" customHeight="1">
      <c r="B92" s="135">
        <v>86</v>
      </c>
      <c r="C92" s="126"/>
      <c r="D92" s="131"/>
      <c r="E92" s="133"/>
      <c r="F92" s="174"/>
      <c r="G92" s="175"/>
      <c r="H92" s="175"/>
      <c r="I92" s="175"/>
      <c r="J92" s="175"/>
      <c r="K92" s="176"/>
    </row>
    <row r="93" spans="2:11" s="9" customFormat="1" ht="18" customHeight="1">
      <c r="B93" s="135">
        <v>87</v>
      </c>
      <c r="C93" s="126"/>
      <c r="D93" s="131"/>
      <c r="E93" s="133"/>
      <c r="F93" s="174"/>
      <c r="G93" s="175"/>
      <c r="H93" s="175"/>
      <c r="I93" s="175"/>
      <c r="J93" s="175"/>
      <c r="K93" s="176"/>
    </row>
    <row r="94" spans="2:11" s="9" customFormat="1" ht="18" customHeight="1">
      <c r="B94" s="135">
        <v>88</v>
      </c>
      <c r="C94" s="126"/>
      <c r="D94" s="131"/>
      <c r="E94" s="133"/>
      <c r="F94" s="174"/>
      <c r="G94" s="175"/>
      <c r="H94" s="175"/>
      <c r="I94" s="175"/>
      <c r="J94" s="175"/>
      <c r="K94" s="176"/>
    </row>
    <row r="95" spans="2:11" s="9" customFormat="1" ht="18" customHeight="1">
      <c r="B95" s="135">
        <v>89</v>
      </c>
      <c r="C95" s="126"/>
      <c r="D95" s="131"/>
      <c r="E95" s="133"/>
      <c r="F95" s="174"/>
      <c r="G95" s="175"/>
      <c r="H95" s="175"/>
      <c r="I95" s="175"/>
      <c r="J95" s="175"/>
      <c r="K95" s="176"/>
    </row>
    <row r="96" spans="2:11" s="9" customFormat="1" ht="18" customHeight="1">
      <c r="B96" s="135">
        <v>90</v>
      </c>
      <c r="C96" s="126"/>
      <c r="D96" s="131"/>
      <c r="E96" s="133"/>
      <c r="F96" s="174"/>
      <c r="G96" s="175"/>
      <c r="H96" s="175"/>
      <c r="I96" s="175"/>
      <c r="J96" s="175"/>
      <c r="K96" s="176"/>
    </row>
    <row r="97" spans="2:11" s="9" customFormat="1" ht="18" customHeight="1">
      <c r="B97" s="135">
        <v>91</v>
      </c>
      <c r="C97" s="126"/>
      <c r="D97" s="131"/>
      <c r="E97" s="133"/>
      <c r="F97" s="174"/>
      <c r="G97" s="175"/>
      <c r="H97" s="175"/>
      <c r="I97" s="175"/>
      <c r="J97" s="175"/>
      <c r="K97" s="176"/>
    </row>
    <row r="98" spans="2:11" s="9" customFormat="1" ht="18" customHeight="1">
      <c r="B98" s="135">
        <v>92</v>
      </c>
      <c r="C98" s="126"/>
      <c r="D98" s="131"/>
      <c r="E98" s="133"/>
      <c r="F98" s="174"/>
      <c r="G98" s="175"/>
      <c r="H98" s="175"/>
      <c r="I98" s="175"/>
      <c r="J98" s="175"/>
      <c r="K98" s="176"/>
    </row>
    <row r="99" spans="2:11" s="9" customFormat="1" ht="18" customHeight="1">
      <c r="B99" s="135">
        <v>93</v>
      </c>
      <c r="C99" s="126"/>
      <c r="D99" s="131"/>
      <c r="E99" s="133"/>
      <c r="F99" s="174"/>
      <c r="G99" s="175"/>
      <c r="H99" s="175"/>
      <c r="I99" s="175"/>
      <c r="J99" s="175"/>
      <c r="K99" s="176"/>
    </row>
    <row r="100" spans="2:11" s="9" customFormat="1" ht="18" customHeight="1">
      <c r="B100" s="135">
        <v>94</v>
      </c>
      <c r="C100" s="126"/>
      <c r="D100" s="131"/>
      <c r="E100" s="133"/>
      <c r="F100" s="174"/>
      <c r="G100" s="175"/>
      <c r="H100" s="175"/>
      <c r="I100" s="175"/>
      <c r="J100" s="175"/>
      <c r="K100" s="176"/>
    </row>
    <row r="101" spans="2:11" s="9" customFormat="1" ht="18" customHeight="1">
      <c r="B101" s="135">
        <v>95</v>
      </c>
      <c r="C101" s="126"/>
      <c r="D101" s="131"/>
      <c r="E101" s="133"/>
      <c r="F101" s="174"/>
      <c r="G101" s="175"/>
      <c r="H101" s="175"/>
      <c r="I101" s="175"/>
      <c r="J101" s="175"/>
      <c r="K101" s="176"/>
    </row>
    <row r="102" spans="2:11" s="9" customFormat="1" ht="18" customHeight="1">
      <c r="B102" s="135">
        <v>96</v>
      </c>
      <c r="C102" s="126"/>
      <c r="D102" s="131"/>
      <c r="E102" s="133"/>
      <c r="F102" s="174"/>
      <c r="G102" s="175"/>
      <c r="H102" s="175"/>
      <c r="I102" s="175"/>
      <c r="J102" s="175"/>
      <c r="K102" s="176"/>
    </row>
    <row r="103" spans="2:11" s="9" customFormat="1" ht="18" customHeight="1">
      <c r="B103" s="135">
        <v>97</v>
      </c>
      <c r="C103" s="126"/>
      <c r="D103" s="131"/>
      <c r="E103" s="133"/>
      <c r="F103" s="177"/>
      <c r="G103" s="178"/>
      <c r="H103" s="178"/>
      <c r="I103" s="178"/>
      <c r="J103" s="178"/>
      <c r="K103" s="179"/>
    </row>
    <row r="104" spans="2:11" s="9" customFormat="1" ht="18" customHeight="1">
      <c r="B104" s="135">
        <v>98</v>
      </c>
      <c r="C104" s="126"/>
      <c r="D104" s="131"/>
      <c r="E104" s="133"/>
      <c r="F104" s="169"/>
      <c r="G104" s="170"/>
      <c r="H104" s="170"/>
      <c r="I104" s="170"/>
      <c r="J104" s="170"/>
      <c r="K104" s="173"/>
    </row>
    <row r="105" spans="2:11" s="9" customFormat="1" ht="18" customHeight="1">
      <c r="B105" s="135">
        <v>99</v>
      </c>
      <c r="C105" s="126"/>
      <c r="D105" s="131"/>
      <c r="E105" s="133"/>
      <c r="F105" s="174"/>
      <c r="G105" s="175"/>
      <c r="H105" s="175"/>
      <c r="I105" s="175"/>
      <c r="J105" s="175"/>
      <c r="K105" s="176"/>
    </row>
    <row r="106" spans="2:11" s="9" customFormat="1" ht="18" customHeight="1">
      <c r="B106" s="135">
        <v>100</v>
      </c>
      <c r="C106" s="126"/>
      <c r="D106" s="131"/>
      <c r="E106" s="133"/>
      <c r="F106" s="174"/>
      <c r="G106" s="175"/>
      <c r="H106" s="175"/>
      <c r="I106" s="175"/>
      <c r="J106" s="175"/>
      <c r="K106" s="176"/>
    </row>
    <row r="107" spans="2:11" s="9" customFormat="1" ht="18" customHeight="1">
      <c r="B107" s="135">
        <v>101</v>
      </c>
      <c r="C107" s="126"/>
      <c r="D107" s="131"/>
      <c r="E107" s="133"/>
      <c r="F107" s="174"/>
      <c r="G107" s="175"/>
      <c r="H107" s="175"/>
      <c r="I107" s="175"/>
      <c r="J107" s="175"/>
      <c r="K107" s="176"/>
    </row>
    <row r="108" spans="2:11" s="9" customFormat="1" ht="18" customHeight="1">
      <c r="B108" s="135">
        <v>102</v>
      </c>
      <c r="C108" s="126"/>
      <c r="D108" s="131"/>
      <c r="E108" s="133"/>
      <c r="F108" s="174"/>
      <c r="G108" s="175"/>
      <c r="H108" s="175"/>
      <c r="I108" s="175"/>
      <c r="J108" s="175"/>
      <c r="K108" s="176"/>
    </row>
    <row r="109" spans="2:11" s="9" customFormat="1" ht="18" customHeight="1">
      <c r="B109" s="135">
        <v>103</v>
      </c>
      <c r="C109" s="126"/>
      <c r="D109" s="131"/>
      <c r="E109" s="133"/>
      <c r="F109" s="174"/>
      <c r="G109" s="175"/>
      <c r="H109" s="175"/>
      <c r="I109" s="175"/>
      <c r="J109" s="175"/>
      <c r="K109" s="176"/>
    </row>
    <row r="110" spans="2:11" s="9" customFormat="1" ht="18" customHeight="1">
      <c r="B110" s="135">
        <v>104</v>
      </c>
      <c r="C110" s="126"/>
      <c r="D110" s="131"/>
      <c r="E110" s="133"/>
      <c r="F110" s="174"/>
      <c r="G110" s="175"/>
      <c r="H110" s="175"/>
      <c r="I110" s="175"/>
      <c r="J110" s="175"/>
      <c r="K110" s="176"/>
    </row>
    <row r="111" spans="2:11" s="9" customFormat="1" ht="18" customHeight="1">
      <c r="B111" s="135">
        <v>105</v>
      </c>
      <c r="C111" s="126"/>
      <c r="D111" s="131"/>
      <c r="E111" s="133"/>
      <c r="F111" s="174"/>
      <c r="G111" s="175"/>
      <c r="H111" s="175"/>
      <c r="I111" s="175"/>
      <c r="J111" s="175"/>
      <c r="K111" s="176"/>
    </row>
    <row r="112" spans="2:11" s="9" customFormat="1" ht="18" customHeight="1">
      <c r="B112" s="135">
        <v>106</v>
      </c>
      <c r="C112" s="126"/>
      <c r="D112" s="131"/>
      <c r="E112" s="133"/>
      <c r="F112" s="174"/>
      <c r="G112" s="175"/>
      <c r="H112" s="175"/>
      <c r="I112" s="175"/>
      <c r="J112" s="175"/>
      <c r="K112" s="176"/>
    </row>
    <row r="113" spans="2:11" s="9" customFormat="1" ht="18" customHeight="1">
      <c r="B113" s="135">
        <v>107</v>
      </c>
      <c r="C113" s="126"/>
      <c r="D113" s="131"/>
      <c r="E113" s="133"/>
      <c r="F113" s="174"/>
      <c r="G113" s="175"/>
      <c r="H113" s="175"/>
      <c r="I113" s="175"/>
      <c r="J113" s="175"/>
      <c r="K113" s="176"/>
    </row>
    <row r="114" spans="2:11" s="9" customFormat="1" ht="18" customHeight="1">
      <c r="B114" s="135">
        <v>108</v>
      </c>
      <c r="C114" s="126"/>
      <c r="D114" s="131"/>
      <c r="E114" s="133"/>
      <c r="F114" s="174"/>
      <c r="G114" s="175"/>
      <c r="H114" s="175"/>
      <c r="I114" s="175"/>
      <c r="J114" s="175"/>
      <c r="K114" s="176"/>
    </row>
    <row r="115" spans="2:11" s="9" customFormat="1" ht="18" customHeight="1">
      <c r="B115" s="135">
        <v>109</v>
      </c>
      <c r="C115" s="126"/>
      <c r="D115" s="131"/>
      <c r="E115" s="133"/>
      <c r="F115" s="174"/>
      <c r="G115" s="175"/>
      <c r="H115" s="175"/>
      <c r="I115" s="175"/>
      <c r="J115" s="175"/>
      <c r="K115" s="176"/>
    </row>
    <row r="116" spans="2:11" s="9" customFormat="1" ht="18" customHeight="1">
      <c r="B116" s="135">
        <v>110</v>
      </c>
      <c r="C116" s="126"/>
      <c r="D116" s="131"/>
      <c r="E116" s="133"/>
      <c r="F116" s="174"/>
      <c r="G116" s="175"/>
      <c r="H116" s="175"/>
      <c r="I116" s="175"/>
      <c r="J116" s="175"/>
      <c r="K116" s="176"/>
    </row>
    <row r="117" spans="2:11" s="9" customFormat="1" ht="18" customHeight="1">
      <c r="B117" s="135">
        <v>111</v>
      </c>
      <c r="C117" s="126"/>
      <c r="D117" s="131"/>
      <c r="E117" s="133"/>
      <c r="F117" s="174"/>
      <c r="G117" s="175"/>
      <c r="H117" s="175"/>
      <c r="I117" s="175"/>
      <c r="J117" s="175"/>
      <c r="K117" s="176"/>
    </row>
    <row r="118" spans="2:11" s="9" customFormat="1" ht="18" customHeight="1">
      <c r="B118" s="135">
        <v>112</v>
      </c>
      <c r="C118" s="126"/>
      <c r="D118" s="131"/>
      <c r="E118" s="133"/>
      <c r="F118" s="174"/>
      <c r="G118" s="175"/>
      <c r="H118" s="175"/>
      <c r="I118" s="175"/>
      <c r="J118" s="175"/>
      <c r="K118" s="176"/>
    </row>
    <row r="119" spans="2:11" s="9" customFormat="1" ht="18" customHeight="1">
      <c r="B119" s="135">
        <v>113</v>
      </c>
      <c r="C119" s="126"/>
      <c r="D119" s="131"/>
      <c r="E119" s="133"/>
      <c r="F119" s="174"/>
      <c r="G119" s="175"/>
      <c r="H119" s="175"/>
      <c r="I119" s="175"/>
      <c r="J119" s="175"/>
      <c r="K119" s="176"/>
    </row>
    <row r="120" spans="2:11" s="9" customFormat="1" ht="18" customHeight="1">
      <c r="B120" s="135">
        <v>114</v>
      </c>
      <c r="C120" s="126"/>
      <c r="D120" s="131"/>
      <c r="E120" s="133"/>
      <c r="F120" s="174"/>
      <c r="G120" s="175"/>
      <c r="H120" s="175"/>
      <c r="I120" s="175"/>
      <c r="J120" s="175"/>
      <c r="K120" s="176"/>
    </row>
    <row r="121" spans="2:11" s="9" customFormat="1" ht="18" customHeight="1">
      <c r="B121" s="135">
        <v>115</v>
      </c>
      <c r="C121" s="126"/>
      <c r="D121" s="131"/>
      <c r="E121" s="133"/>
      <c r="F121" s="174"/>
      <c r="G121" s="175"/>
      <c r="H121" s="175"/>
      <c r="I121" s="175"/>
      <c r="J121" s="175"/>
      <c r="K121" s="176"/>
    </row>
    <row r="122" spans="2:11" s="9" customFormat="1" ht="18" customHeight="1">
      <c r="B122" s="135">
        <v>116</v>
      </c>
      <c r="C122" s="126"/>
      <c r="D122" s="131"/>
      <c r="E122" s="133"/>
      <c r="F122" s="174"/>
      <c r="G122" s="175"/>
      <c r="H122" s="175"/>
      <c r="I122" s="175"/>
      <c r="J122" s="175"/>
      <c r="K122" s="176"/>
    </row>
    <row r="123" spans="2:11" s="9" customFormat="1" ht="18" customHeight="1">
      <c r="B123" s="135">
        <v>117</v>
      </c>
      <c r="C123" s="126"/>
      <c r="D123" s="131"/>
      <c r="E123" s="133"/>
      <c r="F123" s="174"/>
      <c r="G123" s="175"/>
      <c r="H123" s="175"/>
      <c r="I123" s="175"/>
      <c r="J123" s="175"/>
      <c r="K123" s="176"/>
    </row>
    <row r="124" spans="2:11" s="9" customFormat="1" ht="18" customHeight="1">
      <c r="B124" s="135">
        <v>118</v>
      </c>
      <c r="C124" s="126"/>
      <c r="D124" s="131"/>
      <c r="E124" s="133"/>
      <c r="F124" s="174"/>
      <c r="G124" s="175"/>
      <c r="H124" s="175"/>
      <c r="I124" s="175"/>
      <c r="J124" s="175"/>
      <c r="K124" s="176"/>
    </row>
    <row r="125" spans="2:11" s="9" customFormat="1" ht="18" customHeight="1">
      <c r="B125" s="135">
        <v>119</v>
      </c>
      <c r="C125" s="126"/>
      <c r="D125" s="131"/>
      <c r="E125" s="133"/>
      <c r="F125" s="174"/>
      <c r="G125" s="175"/>
      <c r="H125" s="175"/>
      <c r="I125" s="175"/>
      <c r="J125" s="175"/>
      <c r="K125" s="176"/>
    </row>
    <row r="126" spans="2:11" s="9" customFormat="1" ht="18" customHeight="1">
      <c r="B126" s="135">
        <v>120</v>
      </c>
      <c r="C126" s="126"/>
      <c r="D126" s="131"/>
      <c r="E126" s="133"/>
      <c r="F126" s="174"/>
      <c r="G126" s="175"/>
      <c r="H126" s="175"/>
      <c r="I126" s="175"/>
      <c r="J126" s="175"/>
      <c r="K126" s="176"/>
    </row>
    <row r="127" spans="2:11" s="9" customFormat="1" ht="18" customHeight="1">
      <c r="B127" s="135">
        <v>121</v>
      </c>
      <c r="C127" s="126"/>
      <c r="D127" s="131"/>
      <c r="E127" s="133"/>
      <c r="F127" s="174"/>
      <c r="G127" s="175"/>
      <c r="H127" s="175"/>
      <c r="I127" s="175"/>
      <c r="J127" s="175"/>
      <c r="K127" s="176"/>
    </row>
    <row r="128" spans="2:11" s="9" customFormat="1" ht="18" customHeight="1">
      <c r="B128" s="135">
        <v>122</v>
      </c>
      <c r="C128" s="126"/>
      <c r="D128" s="131"/>
      <c r="E128" s="133"/>
      <c r="F128" s="174"/>
      <c r="G128" s="175"/>
      <c r="H128" s="175"/>
      <c r="I128" s="175"/>
      <c r="J128" s="175"/>
      <c r="K128" s="176"/>
    </row>
    <row r="129" spans="2:11" s="9" customFormat="1" ht="18" customHeight="1">
      <c r="B129" s="135">
        <v>123</v>
      </c>
      <c r="C129" s="126"/>
      <c r="D129" s="131"/>
      <c r="E129" s="133"/>
      <c r="F129" s="174"/>
      <c r="G129" s="175"/>
      <c r="H129" s="175"/>
      <c r="I129" s="175"/>
      <c r="J129" s="175"/>
      <c r="K129" s="176"/>
    </row>
    <row r="130" spans="2:11" s="9" customFormat="1" ht="18" customHeight="1">
      <c r="B130" s="135">
        <v>124</v>
      </c>
      <c r="C130" s="126"/>
      <c r="D130" s="131"/>
      <c r="E130" s="133"/>
      <c r="F130" s="174"/>
      <c r="G130" s="175"/>
      <c r="H130" s="175"/>
      <c r="I130" s="175"/>
      <c r="J130" s="175"/>
      <c r="K130" s="176"/>
    </row>
    <row r="131" spans="2:11" s="9" customFormat="1" ht="18" customHeight="1">
      <c r="B131" s="135">
        <v>125</v>
      </c>
      <c r="C131" s="126"/>
      <c r="D131" s="131"/>
      <c r="E131" s="133"/>
      <c r="F131" s="177"/>
      <c r="G131" s="178"/>
      <c r="H131" s="178"/>
      <c r="I131" s="178"/>
      <c r="J131" s="178"/>
      <c r="K131" s="179"/>
    </row>
    <row r="132" spans="2:11" s="9" customFormat="1" ht="18" customHeight="1">
      <c r="B132" s="135">
        <v>126</v>
      </c>
      <c r="C132" s="126"/>
      <c r="D132" s="131"/>
      <c r="E132" s="133"/>
      <c r="F132" s="174"/>
      <c r="G132" s="175"/>
      <c r="H132" s="175"/>
      <c r="I132" s="175"/>
      <c r="J132" s="175"/>
      <c r="K132" s="176"/>
    </row>
    <row r="133" spans="2:11" s="9" customFormat="1" ht="18" customHeight="1">
      <c r="B133" s="135">
        <v>127</v>
      </c>
      <c r="C133" s="126"/>
      <c r="D133" s="131"/>
      <c r="E133" s="133"/>
      <c r="F133" s="174"/>
      <c r="G133" s="175"/>
      <c r="H133" s="175"/>
      <c r="I133" s="175"/>
      <c r="J133" s="175"/>
      <c r="K133" s="176"/>
    </row>
    <row r="134" spans="2:11" s="9" customFormat="1" ht="18" customHeight="1">
      <c r="B134" s="135">
        <v>128</v>
      </c>
      <c r="C134" s="126"/>
      <c r="D134" s="131"/>
      <c r="E134" s="133"/>
      <c r="F134" s="174"/>
      <c r="G134" s="175"/>
      <c r="H134" s="175"/>
      <c r="I134" s="175"/>
      <c r="J134" s="175"/>
      <c r="K134" s="176"/>
    </row>
    <row r="135" spans="2:11" s="9" customFormat="1" ht="18" customHeight="1">
      <c r="B135" s="135">
        <v>129</v>
      </c>
      <c r="C135" s="126"/>
      <c r="D135" s="131"/>
      <c r="E135" s="133"/>
      <c r="F135" s="174"/>
      <c r="G135" s="175"/>
      <c r="H135" s="175"/>
      <c r="I135" s="175"/>
      <c r="J135" s="175"/>
      <c r="K135" s="176"/>
    </row>
    <row r="136" spans="2:11" s="9" customFormat="1" ht="18" customHeight="1">
      <c r="B136" s="135">
        <v>130</v>
      </c>
      <c r="C136" s="126"/>
      <c r="D136" s="131"/>
      <c r="E136" s="133"/>
      <c r="F136" s="174"/>
      <c r="G136" s="175"/>
      <c r="H136" s="175"/>
      <c r="I136" s="175"/>
      <c r="J136" s="175"/>
      <c r="K136" s="176"/>
    </row>
    <row r="137" spans="2:11" s="9" customFormat="1" ht="18" customHeight="1">
      <c r="B137" s="135">
        <v>131</v>
      </c>
      <c r="C137" s="126"/>
      <c r="D137" s="131"/>
      <c r="E137" s="133"/>
      <c r="F137" s="174"/>
      <c r="G137" s="175"/>
      <c r="H137" s="175"/>
      <c r="I137" s="175"/>
      <c r="J137" s="175"/>
      <c r="K137" s="176"/>
    </row>
    <row r="138" spans="2:11" s="9" customFormat="1" ht="18" customHeight="1">
      <c r="B138" s="135">
        <v>132</v>
      </c>
      <c r="C138" s="126"/>
      <c r="D138" s="131"/>
      <c r="E138" s="133"/>
      <c r="F138" s="174"/>
      <c r="G138" s="175"/>
      <c r="H138" s="175"/>
      <c r="I138" s="175"/>
      <c r="J138" s="175"/>
      <c r="K138" s="176"/>
    </row>
    <row r="139" spans="2:11" s="9" customFormat="1" ht="18" customHeight="1">
      <c r="B139" s="135">
        <v>133</v>
      </c>
      <c r="C139" s="126"/>
      <c r="D139" s="131"/>
      <c r="E139" s="133"/>
      <c r="F139" s="174"/>
      <c r="G139" s="175"/>
      <c r="H139" s="175"/>
      <c r="I139" s="175"/>
      <c r="J139" s="175"/>
      <c r="K139" s="176"/>
    </row>
    <row r="140" spans="2:11" s="9" customFormat="1" ht="18" customHeight="1">
      <c r="B140" s="135">
        <v>134</v>
      </c>
      <c r="C140" s="126"/>
      <c r="D140" s="131"/>
      <c r="E140" s="133"/>
      <c r="F140" s="174"/>
      <c r="G140" s="175"/>
      <c r="H140" s="175"/>
      <c r="I140" s="175"/>
      <c r="J140" s="175"/>
      <c r="K140" s="176"/>
    </row>
    <row r="141" spans="2:11" s="9" customFormat="1" ht="18" customHeight="1">
      <c r="B141" s="135">
        <v>135</v>
      </c>
      <c r="C141" s="126"/>
      <c r="D141" s="131"/>
      <c r="E141" s="133"/>
      <c r="F141" s="174"/>
      <c r="G141" s="175"/>
      <c r="H141" s="175"/>
      <c r="I141" s="175"/>
      <c r="J141" s="175"/>
      <c r="K141" s="176"/>
    </row>
    <row r="142" spans="2:11" s="9" customFormat="1" ht="18" customHeight="1">
      <c r="B142" s="135">
        <v>136</v>
      </c>
      <c r="C142" s="126"/>
      <c r="D142" s="131"/>
      <c r="E142" s="133"/>
      <c r="F142" s="174"/>
      <c r="G142" s="175"/>
      <c r="H142" s="175"/>
      <c r="I142" s="175"/>
      <c r="J142" s="175"/>
      <c r="K142" s="176"/>
    </row>
    <row r="143" spans="2:11" s="9" customFormat="1" ht="18" customHeight="1">
      <c r="B143" s="135">
        <v>137</v>
      </c>
      <c r="C143" s="126"/>
      <c r="D143" s="131"/>
      <c r="E143" s="133"/>
      <c r="F143" s="174"/>
      <c r="G143" s="175"/>
      <c r="H143" s="175"/>
      <c r="I143" s="175"/>
      <c r="J143" s="175"/>
      <c r="K143" s="176"/>
    </row>
    <row r="144" spans="2:11" s="9" customFormat="1" ht="18" customHeight="1">
      <c r="B144" s="135">
        <v>138</v>
      </c>
      <c r="C144" s="126"/>
      <c r="D144" s="131"/>
      <c r="E144" s="133"/>
      <c r="F144" s="174"/>
      <c r="G144" s="175"/>
      <c r="H144" s="175"/>
      <c r="I144" s="175"/>
      <c r="J144" s="175"/>
      <c r="K144" s="176"/>
    </row>
    <row r="145" spans="2:11" s="9" customFormat="1" ht="18" customHeight="1">
      <c r="B145" s="135">
        <v>139</v>
      </c>
      <c r="C145" s="126"/>
      <c r="D145" s="131"/>
      <c r="E145" s="133"/>
      <c r="F145" s="174"/>
      <c r="G145" s="175"/>
      <c r="H145" s="175"/>
      <c r="I145" s="175"/>
      <c r="J145" s="175"/>
      <c r="K145" s="176"/>
    </row>
    <row r="146" spans="2:11" s="9" customFormat="1" ht="18" customHeight="1">
      <c r="B146" s="135">
        <v>140</v>
      </c>
      <c r="C146" s="126"/>
      <c r="D146" s="131"/>
      <c r="E146" s="133"/>
      <c r="F146" s="174"/>
      <c r="G146" s="175"/>
      <c r="H146" s="175"/>
      <c r="I146" s="175"/>
      <c r="J146" s="175"/>
      <c r="K146" s="176"/>
    </row>
    <row r="147" spans="2:11" s="9" customFormat="1" ht="18" customHeight="1">
      <c r="B147" s="135">
        <v>141</v>
      </c>
      <c r="C147" s="126"/>
      <c r="D147" s="131"/>
      <c r="E147" s="133"/>
      <c r="F147" s="174"/>
      <c r="G147" s="175"/>
      <c r="H147" s="175"/>
      <c r="I147" s="175"/>
      <c r="J147" s="175"/>
      <c r="K147" s="176"/>
    </row>
    <row r="148" spans="2:11" s="9" customFormat="1" ht="18" customHeight="1">
      <c r="B148" s="135">
        <v>142</v>
      </c>
      <c r="C148" s="126"/>
      <c r="D148" s="131"/>
      <c r="E148" s="133"/>
      <c r="F148" s="174"/>
      <c r="G148" s="175"/>
      <c r="H148" s="175"/>
      <c r="I148" s="175"/>
      <c r="J148" s="175"/>
      <c r="K148" s="176"/>
    </row>
    <row r="149" spans="2:11" s="9" customFormat="1" ht="18" customHeight="1">
      <c r="B149" s="135">
        <v>143</v>
      </c>
      <c r="C149" s="126"/>
      <c r="D149" s="131"/>
      <c r="E149" s="133"/>
      <c r="F149" s="174"/>
      <c r="G149" s="175"/>
      <c r="H149" s="175"/>
      <c r="I149" s="175"/>
      <c r="J149" s="175"/>
      <c r="K149" s="176"/>
    </row>
    <row r="150" spans="2:11" s="9" customFormat="1" ht="18" customHeight="1">
      <c r="B150" s="135">
        <v>144</v>
      </c>
      <c r="C150" s="126"/>
      <c r="D150" s="131"/>
      <c r="E150" s="133"/>
      <c r="F150" s="174"/>
      <c r="G150" s="175"/>
      <c r="H150" s="175"/>
      <c r="I150" s="175"/>
      <c r="J150" s="175"/>
      <c r="K150" s="176"/>
    </row>
    <row r="151" spans="2:11" s="9" customFormat="1" ht="18" customHeight="1">
      <c r="B151" s="135">
        <v>145</v>
      </c>
      <c r="C151" s="126"/>
      <c r="D151" s="131"/>
      <c r="E151" s="133"/>
      <c r="F151" s="177"/>
      <c r="G151" s="178"/>
      <c r="H151" s="178"/>
      <c r="I151" s="178"/>
      <c r="J151" s="178"/>
      <c r="K151" s="179"/>
    </row>
    <row r="152" spans="2:11" s="9" customFormat="1" ht="18" customHeight="1">
      <c r="B152" s="135">
        <v>146</v>
      </c>
      <c r="C152" s="126"/>
      <c r="D152" s="131"/>
      <c r="E152" s="133"/>
      <c r="F152" s="174"/>
      <c r="G152" s="175"/>
      <c r="H152" s="175"/>
      <c r="I152" s="175"/>
      <c r="J152" s="175"/>
      <c r="K152" s="176"/>
    </row>
    <row r="153" spans="2:11" s="9" customFormat="1" ht="18" customHeight="1">
      <c r="B153" s="135">
        <v>147</v>
      </c>
      <c r="C153" s="126"/>
      <c r="D153" s="131"/>
      <c r="E153" s="133"/>
      <c r="F153" s="174"/>
      <c r="G153" s="175"/>
      <c r="H153" s="175"/>
      <c r="I153" s="175"/>
      <c r="J153" s="175"/>
      <c r="K153" s="176"/>
    </row>
    <row r="154" spans="2:11" s="9" customFormat="1" ht="18" customHeight="1">
      <c r="B154" s="135">
        <v>148</v>
      </c>
      <c r="C154" s="126"/>
      <c r="D154" s="131"/>
      <c r="E154" s="133"/>
      <c r="F154" s="174"/>
      <c r="G154" s="175"/>
      <c r="H154" s="175"/>
      <c r="I154" s="175"/>
      <c r="J154" s="175"/>
      <c r="K154" s="176"/>
    </row>
    <row r="155" spans="2:11" s="9" customFormat="1" ht="18" customHeight="1">
      <c r="B155" s="135">
        <v>149</v>
      </c>
      <c r="C155" s="126"/>
      <c r="D155" s="131"/>
      <c r="E155" s="133"/>
      <c r="F155" s="174"/>
      <c r="G155" s="175"/>
      <c r="H155" s="175"/>
      <c r="I155" s="175"/>
      <c r="J155" s="175"/>
      <c r="K155" s="176"/>
    </row>
    <row r="156" spans="2:11" s="9" customFormat="1" ht="18" customHeight="1">
      <c r="B156" s="135">
        <v>150</v>
      </c>
      <c r="C156" s="126"/>
      <c r="D156" s="131"/>
      <c r="E156" s="133"/>
      <c r="F156" s="174"/>
      <c r="G156" s="175"/>
      <c r="H156" s="175"/>
      <c r="I156" s="175"/>
      <c r="J156" s="175"/>
      <c r="K156" s="176"/>
    </row>
    <row r="157" spans="2:11" s="9" customFormat="1" ht="18" customHeight="1">
      <c r="B157" s="135">
        <v>151</v>
      </c>
      <c r="C157" s="126"/>
      <c r="D157" s="131"/>
      <c r="E157" s="133"/>
      <c r="F157" s="174"/>
      <c r="G157" s="175"/>
      <c r="H157" s="175"/>
      <c r="I157" s="175"/>
      <c r="J157" s="175"/>
      <c r="K157" s="176"/>
    </row>
    <row r="158" spans="2:11" s="9" customFormat="1" ht="18" customHeight="1">
      <c r="B158" s="135">
        <v>152</v>
      </c>
      <c r="C158" s="126"/>
      <c r="D158" s="131"/>
      <c r="E158" s="133"/>
      <c r="F158" s="174"/>
      <c r="G158" s="175"/>
      <c r="H158" s="175"/>
      <c r="I158" s="175"/>
      <c r="J158" s="175"/>
      <c r="K158" s="176"/>
    </row>
    <row r="159" spans="2:11" s="9" customFormat="1" ht="18" customHeight="1">
      <c r="B159" s="135">
        <v>153</v>
      </c>
      <c r="C159" s="126"/>
      <c r="D159" s="131"/>
      <c r="E159" s="133"/>
      <c r="F159" s="174"/>
      <c r="G159" s="175"/>
      <c r="H159" s="175"/>
      <c r="I159" s="175"/>
      <c r="J159" s="175"/>
      <c r="K159" s="176"/>
    </row>
    <row r="160" spans="2:11" s="9" customFormat="1" ht="18" customHeight="1">
      <c r="B160" s="135">
        <v>154</v>
      </c>
      <c r="C160" s="126"/>
      <c r="D160" s="131"/>
      <c r="E160" s="133"/>
      <c r="F160" s="174"/>
      <c r="G160" s="175"/>
      <c r="H160" s="175"/>
      <c r="I160" s="175"/>
      <c r="J160" s="175"/>
      <c r="K160" s="176"/>
    </row>
    <row r="161" spans="2:11" s="9" customFormat="1" ht="18" customHeight="1">
      <c r="B161" s="135">
        <v>155</v>
      </c>
      <c r="C161" s="126"/>
      <c r="D161" s="131"/>
      <c r="E161" s="133"/>
      <c r="F161" s="174"/>
      <c r="G161" s="175"/>
      <c r="H161" s="175"/>
      <c r="I161" s="175"/>
      <c r="J161" s="175"/>
      <c r="K161" s="176"/>
    </row>
    <row r="162" spans="2:11" s="9" customFormat="1" ht="18" customHeight="1">
      <c r="B162" s="135">
        <v>156</v>
      </c>
      <c r="C162" s="126"/>
      <c r="D162" s="131"/>
      <c r="E162" s="133"/>
      <c r="F162" s="174"/>
      <c r="G162" s="175"/>
      <c r="H162" s="175"/>
      <c r="I162" s="175"/>
      <c r="J162" s="175"/>
      <c r="K162" s="176"/>
    </row>
    <row r="163" spans="2:11" s="9" customFormat="1" ht="18" customHeight="1">
      <c r="B163" s="135">
        <v>157</v>
      </c>
      <c r="C163" s="126"/>
      <c r="D163" s="131"/>
      <c r="E163" s="133"/>
      <c r="F163" s="174"/>
      <c r="G163" s="175"/>
      <c r="H163" s="175"/>
      <c r="I163" s="175"/>
      <c r="J163" s="175"/>
      <c r="K163" s="176"/>
    </row>
    <row r="164" spans="2:11" s="9" customFormat="1" ht="18" customHeight="1">
      <c r="B164" s="135">
        <v>158</v>
      </c>
      <c r="C164" s="126"/>
      <c r="D164" s="131"/>
      <c r="E164" s="133"/>
      <c r="F164" s="174"/>
      <c r="G164" s="175"/>
      <c r="H164" s="175"/>
      <c r="I164" s="175"/>
      <c r="J164" s="175"/>
      <c r="K164" s="176"/>
    </row>
    <row r="165" spans="2:11" s="9" customFormat="1" ht="18" customHeight="1">
      <c r="B165" s="135">
        <v>159</v>
      </c>
      <c r="C165" s="126"/>
      <c r="D165" s="131"/>
      <c r="E165" s="133"/>
      <c r="F165" s="174"/>
      <c r="G165" s="175"/>
      <c r="H165" s="175"/>
      <c r="I165" s="175"/>
      <c r="J165" s="175"/>
      <c r="K165" s="176"/>
    </row>
    <row r="166" spans="2:11" s="9" customFormat="1" ht="18" customHeight="1">
      <c r="B166" s="135">
        <v>160</v>
      </c>
      <c r="C166" s="126"/>
      <c r="D166" s="131"/>
      <c r="E166" s="133"/>
      <c r="F166" s="174"/>
      <c r="G166" s="175"/>
      <c r="H166" s="175"/>
      <c r="I166" s="175"/>
      <c r="J166" s="175"/>
      <c r="K166" s="176"/>
    </row>
    <row r="167" spans="2:11" s="9" customFormat="1" ht="18" customHeight="1">
      <c r="B167" s="135">
        <v>161</v>
      </c>
      <c r="C167" s="126"/>
      <c r="D167" s="131"/>
      <c r="E167" s="133"/>
      <c r="F167" s="174"/>
      <c r="G167" s="175"/>
      <c r="H167" s="175"/>
      <c r="I167" s="175"/>
      <c r="J167" s="175"/>
      <c r="K167" s="176"/>
    </row>
    <row r="168" spans="2:11" s="9" customFormat="1" ht="18" customHeight="1">
      <c r="B168" s="135">
        <v>162</v>
      </c>
      <c r="C168" s="126"/>
      <c r="D168" s="131"/>
      <c r="E168" s="133"/>
      <c r="F168" s="177"/>
      <c r="G168" s="178"/>
      <c r="H168" s="178"/>
      <c r="I168" s="178"/>
      <c r="J168" s="178"/>
      <c r="K168" s="179"/>
    </row>
    <row r="169" spans="2:11" s="9" customFormat="1" ht="18" customHeight="1">
      <c r="B169" s="135">
        <v>163</v>
      </c>
      <c r="C169" s="126"/>
      <c r="D169" s="131"/>
      <c r="E169" s="133"/>
      <c r="F169" s="174"/>
      <c r="G169" s="175"/>
      <c r="H169" s="175"/>
      <c r="I169" s="175"/>
      <c r="J169" s="175"/>
      <c r="K169" s="176"/>
    </row>
    <row r="170" spans="2:11" s="9" customFormat="1" ht="18" customHeight="1">
      <c r="B170" s="135">
        <v>164</v>
      </c>
      <c r="C170" s="126"/>
      <c r="D170" s="131"/>
      <c r="E170" s="133"/>
      <c r="F170" s="174"/>
      <c r="G170" s="175"/>
      <c r="H170" s="175"/>
      <c r="I170" s="175"/>
      <c r="J170" s="175"/>
      <c r="K170" s="176"/>
    </row>
    <row r="171" spans="2:11" s="9" customFormat="1" ht="18" customHeight="1">
      <c r="B171" s="135">
        <v>165</v>
      </c>
      <c r="C171" s="126"/>
      <c r="D171" s="131"/>
      <c r="E171" s="133"/>
      <c r="F171" s="174"/>
      <c r="G171" s="175"/>
      <c r="H171" s="175"/>
      <c r="I171" s="175"/>
      <c r="J171" s="175"/>
      <c r="K171" s="176"/>
    </row>
    <row r="172" spans="2:11" s="9" customFormat="1" ht="18" customHeight="1">
      <c r="B172" s="135">
        <v>166</v>
      </c>
      <c r="C172" s="126"/>
      <c r="D172" s="131"/>
      <c r="E172" s="133"/>
      <c r="F172" s="174"/>
      <c r="G172" s="175"/>
      <c r="H172" s="175"/>
      <c r="I172" s="175"/>
      <c r="J172" s="175"/>
      <c r="K172" s="176"/>
    </row>
    <row r="173" spans="2:11" s="9" customFormat="1" ht="18" customHeight="1">
      <c r="B173" s="135">
        <v>167</v>
      </c>
      <c r="C173" s="126"/>
      <c r="D173" s="131"/>
      <c r="E173" s="133"/>
      <c r="F173" s="174"/>
      <c r="G173" s="175"/>
      <c r="H173" s="175"/>
      <c r="I173" s="175"/>
      <c r="J173" s="175"/>
      <c r="K173" s="176"/>
    </row>
    <row r="174" spans="2:11" s="9" customFormat="1" ht="18" customHeight="1">
      <c r="B174" s="135">
        <v>168</v>
      </c>
      <c r="C174" s="126"/>
      <c r="D174" s="131"/>
      <c r="E174" s="133"/>
      <c r="F174" s="174"/>
      <c r="G174" s="175"/>
      <c r="H174" s="175"/>
      <c r="I174" s="175"/>
      <c r="J174" s="175"/>
      <c r="K174" s="176"/>
    </row>
    <row r="175" spans="2:11" s="9" customFormat="1" ht="18" customHeight="1">
      <c r="B175" s="135">
        <v>169</v>
      </c>
      <c r="C175" s="126"/>
      <c r="D175" s="131"/>
      <c r="E175" s="133"/>
      <c r="F175" s="174"/>
      <c r="G175" s="175"/>
      <c r="H175" s="175"/>
      <c r="I175" s="175"/>
      <c r="J175" s="175"/>
      <c r="K175" s="176"/>
    </row>
    <row r="176" spans="2:11" s="9" customFormat="1" ht="18" customHeight="1">
      <c r="B176" s="135">
        <v>170</v>
      </c>
      <c r="C176" s="126"/>
      <c r="D176" s="131"/>
      <c r="E176" s="133"/>
      <c r="F176" s="174"/>
      <c r="G176" s="175"/>
      <c r="H176" s="175"/>
      <c r="I176" s="175"/>
      <c r="J176" s="175"/>
      <c r="K176" s="176"/>
    </row>
    <row r="177" spans="2:11" s="9" customFormat="1" ht="18" customHeight="1">
      <c r="B177" s="135">
        <v>171</v>
      </c>
      <c r="C177" s="126"/>
      <c r="D177" s="131"/>
      <c r="E177" s="133"/>
      <c r="F177" s="174"/>
      <c r="G177" s="175"/>
      <c r="H177" s="175"/>
      <c r="I177" s="175"/>
      <c r="J177" s="175"/>
      <c r="K177" s="176"/>
    </row>
    <row r="178" spans="2:11" s="9" customFormat="1" ht="18" customHeight="1">
      <c r="B178" s="135">
        <v>172</v>
      </c>
      <c r="C178" s="126"/>
      <c r="D178" s="131"/>
      <c r="E178" s="133"/>
      <c r="F178" s="174"/>
      <c r="G178" s="175"/>
      <c r="H178" s="175"/>
      <c r="I178" s="175"/>
      <c r="J178" s="175"/>
      <c r="K178" s="176"/>
    </row>
    <row r="179" spans="2:11" s="9" customFormat="1" ht="18" customHeight="1">
      <c r="B179" s="135">
        <v>173</v>
      </c>
      <c r="C179" s="126"/>
      <c r="D179" s="131"/>
      <c r="E179" s="133"/>
      <c r="F179" s="174"/>
      <c r="G179" s="175"/>
      <c r="H179" s="175"/>
      <c r="I179" s="175"/>
      <c r="J179" s="175"/>
      <c r="K179" s="176"/>
    </row>
    <row r="180" spans="2:11" s="9" customFormat="1" ht="18" customHeight="1">
      <c r="B180" s="135">
        <v>174</v>
      </c>
      <c r="C180" s="126"/>
      <c r="D180" s="131"/>
      <c r="E180" s="133"/>
      <c r="F180" s="174"/>
      <c r="G180" s="175"/>
      <c r="H180" s="175"/>
      <c r="I180" s="175"/>
      <c r="J180" s="175"/>
      <c r="K180" s="176"/>
    </row>
    <row r="181" spans="2:11" s="9" customFormat="1" ht="18" customHeight="1">
      <c r="B181" s="135">
        <v>175</v>
      </c>
      <c r="C181" s="126"/>
      <c r="D181" s="131"/>
      <c r="E181" s="133"/>
      <c r="F181" s="174"/>
      <c r="G181" s="175"/>
      <c r="H181" s="175"/>
      <c r="I181" s="175"/>
      <c r="J181" s="175"/>
      <c r="K181" s="176"/>
    </row>
    <row r="182" spans="2:11" s="9" customFormat="1" ht="18" customHeight="1">
      <c r="B182" s="135">
        <v>176</v>
      </c>
      <c r="C182" s="126"/>
      <c r="D182" s="131"/>
      <c r="E182" s="133"/>
      <c r="F182" s="174"/>
      <c r="G182" s="175"/>
      <c r="H182" s="175"/>
      <c r="I182" s="175"/>
      <c r="J182" s="175"/>
      <c r="K182" s="176"/>
    </row>
    <row r="183" spans="2:11" s="9" customFormat="1" ht="18" customHeight="1">
      <c r="B183" s="135">
        <v>177</v>
      </c>
      <c r="C183" s="126"/>
      <c r="D183" s="131"/>
      <c r="E183" s="133"/>
      <c r="F183" s="174"/>
      <c r="G183" s="175"/>
      <c r="H183" s="175"/>
      <c r="I183" s="175"/>
      <c r="J183" s="175"/>
      <c r="K183" s="176"/>
    </row>
    <row r="184" spans="2:11" s="9" customFormat="1" ht="18" customHeight="1">
      <c r="B184" s="135">
        <v>178</v>
      </c>
      <c r="C184" s="126"/>
      <c r="D184" s="131"/>
      <c r="E184" s="133"/>
      <c r="F184" s="174"/>
      <c r="G184" s="175"/>
      <c r="H184" s="175"/>
      <c r="I184" s="175"/>
      <c r="J184" s="175"/>
      <c r="K184" s="176"/>
    </row>
    <row r="185" spans="2:11" s="9" customFormat="1" ht="18" customHeight="1">
      <c r="B185" s="135">
        <v>179</v>
      </c>
      <c r="C185" s="126"/>
      <c r="D185" s="131"/>
      <c r="E185" s="133"/>
      <c r="F185" s="174"/>
      <c r="G185" s="175"/>
      <c r="H185" s="175"/>
      <c r="I185" s="175"/>
      <c r="J185" s="175"/>
      <c r="K185" s="176"/>
    </row>
    <row r="186" spans="2:11" s="9" customFormat="1" ht="18" customHeight="1">
      <c r="B186" s="135">
        <v>180</v>
      </c>
      <c r="C186" s="126"/>
      <c r="D186" s="131"/>
      <c r="E186" s="133"/>
      <c r="F186" s="174"/>
      <c r="G186" s="175"/>
      <c r="H186" s="175"/>
      <c r="I186" s="175"/>
      <c r="J186" s="175"/>
      <c r="K186" s="176"/>
    </row>
    <row r="187" spans="2:11" s="9" customFormat="1" ht="18" customHeight="1">
      <c r="B187" s="135">
        <v>181</v>
      </c>
      <c r="C187" s="126"/>
      <c r="D187" s="131"/>
      <c r="E187" s="133"/>
      <c r="F187" s="174"/>
      <c r="G187" s="175"/>
      <c r="H187" s="175"/>
      <c r="I187" s="175"/>
      <c r="J187" s="175"/>
      <c r="K187" s="176"/>
    </row>
    <row r="188" spans="2:11" s="9" customFormat="1" ht="18" customHeight="1">
      <c r="B188" s="135">
        <v>182</v>
      </c>
      <c r="C188" s="126"/>
      <c r="D188" s="131"/>
      <c r="E188" s="133"/>
      <c r="F188" s="177"/>
      <c r="G188" s="178"/>
      <c r="H188" s="178"/>
      <c r="I188" s="178"/>
      <c r="J188" s="178"/>
      <c r="K188" s="179"/>
    </row>
    <row r="189" spans="2:11" s="9" customFormat="1" ht="18" customHeight="1">
      <c r="B189" s="135">
        <v>183</v>
      </c>
      <c r="C189" s="126"/>
      <c r="D189" s="131"/>
      <c r="E189" s="133"/>
      <c r="F189" s="169"/>
      <c r="G189" s="170"/>
      <c r="H189" s="170"/>
      <c r="I189" s="170"/>
      <c r="J189" s="170"/>
      <c r="K189" s="173"/>
    </row>
    <row r="190" spans="2:11" s="9" customFormat="1" ht="18" customHeight="1">
      <c r="B190" s="135">
        <v>184</v>
      </c>
      <c r="C190" s="126"/>
      <c r="D190" s="131"/>
      <c r="E190" s="133"/>
      <c r="F190" s="174"/>
      <c r="G190" s="175"/>
      <c r="H190" s="175"/>
      <c r="I190" s="175"/>
      <c r="J190" s="175"/>
      <c r="K190" s="176"/>
    </row>
    <row r="191" spans="2:11" s="9" customFormat="1" ht="18" customHeight="1">
      <c r="B191" s="135">
        <v>185</v>
      </c>
      <c r="C191" s="126"/>
      <c r="D191" s="131"/>
      <c r="E191" s="133"/>
      <c r="F191" s="174"/>
      <c r="G191" s="175"/>
      <c r="H191" s="175"/>
      <c r="I191" s="175"/>
      <c r="J191" s="175"/>
      <c r="K191" s="176"/>
    </row>
    <row r="192" spans="2:11" s="9" customFormat="1" ht="18" customHeight="1">
      <c r="B192" s="135">
        <v>186</v>
      </c>
      <c r="C192" s="126"/>
      <c r="D192" s="131"/>
      <c r="E192" s="133"/>
      <c r="F192" s="174"/>
      <c r="G192" s="175"/>
      <c r="H192" s="175"/>
      <c r="I192" s="175"/>
      <c r="J192" s="175"/>
      <c r="K192" s="176"/>
    </row>
    <row r="193" spans="2:11" s="9" customFormat="1" ht="18" customHeight="1">
      <c r="B193" s="135">
        <v>187</v>
      </c>
      <c r="C193" s="126"/>
      <c r="D193" s="131"/>
      <c r="E193" s="133"/>
      <c r="F193" s="174"/>
      <c r="G193" s="175"/>
      <c r="H193" s="175"/>
      <c r="I193" s="175"/>
      <c r="J193" s="175"/>
      <c r="K193" s="176"/>
    </row>
    <row r="194" spans="2:11" s="9" customFormat="1" ht="18" customHeight="1">
      <c r="B194" s="135">
        <v>188</v>
      </c>
      <c r="C194" s="126"/>
      <c r="D194" s="131"/>
      <c r="E194" s="133"/>
      <c r="F194" s="174"/>
      <c r="G194" s="175"/>
      <c r="H194" s="175"/>
      <c r="I194" s="175"/>
      <c r="J194" s="175"/>
      <c r="K194" s="176"/>
    </row>
    <row r="195" spans="2:11" s="9" customFormat="1" ht="18" customHeight="1">
      <c r="B195" s="135">
        <v>189</v>
      </c>
      <c r="C195" s="126"/>
      <c r="D195" s="131"/>
      <c r="E195" s="133"/>
      <c r="F195" s="174"/>
      <c r="G195" s="175"/>
      <c r="H195" s="175"/>
      <c r="I195" s="175"/>
      <c r="J195" s="175"/>
      <c r="K195" s="176"/>
    </row>
    <row r="196" spans="2:11" s="9" customFormat="1" ht="18" customHeight="1">
      <c r="B196" s="135">
        <v>190</v>
      </c>
      <c r="C196" s="126"/>
      <c r="D196" s="131"/>
      <c r="E196" s="133"/>
      <c r="F196" s="174"/>
      <c r="G196" s="175"/>
      <c r="H196" s="175"/>
      <c r="I196" s="175"/>
      <c r="J196" s="175"/>
      <c r="K196" s="176"/>
    </row>
    <row r="197" spans="2:11" s="9" customFormat="1" ht="18" customHeight="1">
      <c r="B197" s="135">
        <v>191</v>
      </c>
      <c r="C197" s="126"/>
      <c r="D197" s="131"/>
      <c r="E197" s="133"/>
      <c r="F197" s="174"/>
      <c r="G197" s="175"/>
      <c r="H197" s="175"/>
      <c r="I197" s="175"/>
      <c r="J197" s="175"/>
      <c r="K197" s="176"/>
    </row>
    <row r="198" spans="2:11" s="9" customFormat="1" ht="18" customHeight="1">
      <c r="B198" s="135">
        <v>192</v>
      </c>
      <c r="C198" s="126"/>
      <c r="D198" s="131"/>
      <c r="E198" s="133"/>
      <c r="F198" s="174"/>
      <c r="G198" s="175"/>
      <c r="H198" s="175"/>
      <c r="I198" s="175"/>
      <c r="J198" s="175"/>
      <c r="K198" s="176"/>
    </row>
    <row r="199" spans="2:11" s="9" customFormat="1" ht="18" customHeight="1">
      <c r="B199" s="135">
        <v>193</v>
      </c>
      <c r="C199" s="126"/>
      <c r="D199" s="131"/>
      <c r="E199" s="133"/>
      <c r="F199" s="174"/>
      <c r="G199" s="175"/>
      <c r="H199" s="175"/>
      <c r="I199" s="175"/>
      <c r="J199" s="175"/>
      <c r="K199" s="176"/>
    </row>
    <row r="200" spans="2:11" s="9" customFormat="1" ht="18" customHeight="1">
      <c r="B200" s="135">
        <v>194</v>
      </c>
      <c r="C200" s="126"/>
      <c r="D200" s="131"/>
      <c r="E200" s="133"/>
      <c r="F200" s="174"/>
      <c r="G200" s="175"/>
      <c r="H200" s="175"/>
      <c r="I200" s="175"/>
      <c r="J200" s="175"/>
      <c r="K200" s="176"/>
    </row>
    <row r="201" spans="2:11" s="9" customFormat="1" ht="18" customHeight="1">
      <c r="B201" s="135">
        <v>195</v>
      </c>
      <c r="C201" s="126"/>
      <c r="D201" s="131"/>
      <c r="E201" s="133"/>
      <c r="F201" s="174"/>
      <c r="G201" s="175"/>
      <c r="H201" s="175"/>
      <c r="I201" s="175"/>
      <c r="J201" s="175"/>
      <c r="K201" s="176"/>
    </row>
    <row r="202" spans="2:11" s="9" customFormat="1" ht="18" customHeight="1">
      <c r="B202" s="135">
        <v>196</v>
      </c>
      <c r="C202" s="126"/>
      <c r="D202" s="131"/>
      <c r="E202" s="133"/>
      <c r="F202" s="174"/>
      <c r="G202" s="175"/>
      <c r="H202" s="175"/>
      <c r="I202" s="175"/>
      <c r="J202" s="175"/>
      <c r="K202" s="176"/>
    </row>
    <row r="203" spans="2:11" s="9" customFormat="1" ht="18" customHeight="1">
      <c r="B203" s="135">
        <v>197</v>
      </c>
      <c r="C203" s="126"/>
      <c r="D203" s="131"/>
      <c r="E203" s="133"/>
      <c r="F203" s="174"/>
      <c r="G203" s="175"/>
      <c r="H203" s="175"/>
      <c r="I203" s="175"/>
      <c r="J203" s="175"/>
      <c r="K203" s="176"/>
    </row>
    <row r="204" spans="2:11" s="9" customFormat="1" ht="18" customHeight="1">
      <c r="B204" s="135">
        <v>198</v>
      </c>
      <c r="C204" s="126"/>
      <c r="D204" s="131"/>
      <c r="E204" s="133"/>
      <c r="F204" s="174"/>
      <c r="G204" s="175"/>
      <c r="H204" s="175"/>
      <c r="I204" s="175"/>
      <c r="J204" s="175"/>
      <c r="K204" s="176"/>
    </row>
    <row r="205" spans="2:11" s="9" customFormat="1" ht="18" customHeight="1">
      <c r="B205" s="135">
        <v>199</v>
      </c>
      <c r="C205" s="126"/>
      <c r="D205" s="131"/>
      <c r="E205" s="133"/>
      <c r="F205" s="174"/>
      <c r="G205" s="175"/>
      <c r="H205" s="175"/>
      <c r="I205" s="175"/>
      <c r="J205" s="175"/>
      <c r="K205" s="176"/>
    </row>
    <row r="206" spans="2:11" s="9" customFormat="1" ht="18" customHeight="1">
      <c r="B206" s="136">
        <v>200</v>
      </c>
      <c r="C206" s="127"/>
      <c r="D206" s="127"/>
      <c r="E206" s="134"/>
      <c r="F206" s="180"/>
      <c r="G206" s="181"/>
      <c r="H206" s="181"/>
      <c r="I206" s="181"/>
      <c r="J206" s="181"/>
      <c r="K206" s="182"/>
    </row>
    <row r="207" spans="2:11" s="9" customFormat="1" ht="18" customHeight="1">
      <c r="B207" s="82"/>
      <c r="C207" s="166"/>
      <c r="D207" s="166"/>
      <c r="E207" s="83"/>
      <c r="F207" s="84"/>
      <c r="G207" s="84"/>
      <c r="H207" s="84"/>
      <c r="I207" s="84"/>
      <c r="J207" s="84"/>
      <c r="K207" s="84"/>
    </row>
    <row r="208" spans="2:11">
      <c r="B208" s="26"/>
      <c r="C208" s="24"/>
      <c r="D208" s="24"/>
      <c r="E208" s="24"/>
      <c r="F208" s="24"/>
      <c r="G208" s="24"/>
      <c r="H208" s="24"/>
      <c r="I208" s="24"/>
      <c r="J208" s="24"/>
      <c r="K208" s="24"/>
    </row>
  </sheetData>
  <sheetProtection algorithmName="SHA-512" hashValue="64vJjh9DTiPpRvHWPI1op7eraVeZ4CWWla8JMEQXEs8pcG0kRQvfcUyqOLalgL2+gO7N2PWE6ru8jHfnTewhWw==" saltValue="uvnsk4FgFCyBwfQ1qTzJ6Q==" spinCount="100000" sheet="1" objects="1" scenarios="1"/>
  <mergeCells count="3">
    <mergeCell ref="B3:K3"/>
    <mergeCell ref="B4:K4"/>
    <mergeCell ref="F6:K6"/>
  </mergeCells>
  <phoneticPr fontId="5"/>
  <conditionalFormatting sqref="C7">
    <cfRule type="expression" dxfId="0" priority="1">
      <formula>ISBLANK(C7)</formula>
    </cfRule>
  </conditionalFormatting>
  <dataValidations count="4">
    <dataValidation imeMode="hiragana" allowBlank="1" showInputMessage="1" showErrorMessage="1" sqref="C7:C206"/>
    <dataValidation imeMode="halfAlpha" allowBlank="1" showInputMessage="1" showErrorMessage="1" sqref="E207:K207 F7:K206"/>
    <dataValidation imeMode="fullKatakana" allowBlank="1" showInputMessage="1" showErrorMessage="1" sqref="D7:D206"/>
    <dataValidation type="date" imeMode="halfAlpha" allowBlank="1" showInputMessage="1" showErrorMessage="1" error="有効な日付を入力してください" sqref="E7:E206">
      <formula1>92</formula1>
      <formula2>73415</formula2>
    </dataValidation>
  </dataValidations>
  <pageMargins left="0.43307086614173229" right="0.35433070866141736" top="0.51181102362204722" bottom="0.75" header="0.31496062992125984" footer="0.31496062992125984"/>
  <pageSetup paperSize="9" scale="83" fitToHeight="0" orientation="portrait"/>
  <headerFooter>
    <oddHeader>&amp;R&amp;8&amp;P/&amp;N</oddHeader>
  </headerFooter>
</worksheet>
</file>